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6\SC\"/>
    </mc:Choice>
  </mc:AlternateContent>
  <xr:revisionPtr revIDLastSave="0" documentId="13_ncr:1_{CF5C6774-052F-4469-A692-C023C3E3F6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" sheetId="41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40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40" l="1"/>
  <c r="U51" i="40"/>
  <c r="T51" i="40"/>
  <c r="T52" i="40" s="1"/>
  <c r="U52" i="40" s="1"/>
  <c r="S51" i="40"/>
  <c r="R51" i="40"/>
  <c r="R52" i="40" s="1"/>
  <c r="J51" i="40"/>
  <c r="F51" i="40"/>
  <c r="F52" i="40" s="1"/>
  <c r="G52" i="40" s="1"/>
  <c r="D51" i="40"/>
  <c r="K51" i="40" s="1"/>
  <c r="M27" i="40"/>
  <c r="O27" i="40" s="1"/>
  <c r="K27" i="40"/>
  <c r="L27" i="40" s="1"/>
  <c r="J27" i="40"/>
  <c r="I27" i="40"/>
  <c r="F27" i="40"/>
  <c r="G27" i="40" s="1"/>
  <c r="E27" i="40"/>
  <c r="D27" i="40"/>
  <c r="N26" i="40"/>
  <c r="M26" i="40"/>
  <c r="L26" i="40"/>
  <c r="K26" i="40"/>
  <c r="O26" i="40" s="1"/>
  <c r="I26" i="40"/>
  <c r="F26" i="40"/>
  <c r="G26" i="40" s="1"/>
  <c r="D26" i="40"/>
  <c r="J26" i="40" s="1"/>
  <c r="V52" i="40" l="1"/>
  <c r="S52" i="40"/>
  <c r="H27" i="40"/>
  <c r="E26" i="40"/>
  <c r="E51" i="40"/>
  <c r="G51" i="40"/>
  <c r="V51" i="40"/>
  <c r="H26" i="40"/>
  <c r="H51" i="40"/>
  <c r="D52" i="40"/>
  <c r="N27" i="40"/>
  <c r="E52" i="40" l="1"/>
  <c r="K52" i="40"/>
  <c r="H52" i="40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<sst xmlns="http://schemas.openxmlformats.org/spreadsheetml/2006/main" count="602" uniqueCount="115">
  <si>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</si>
  <si>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</si>
  <si>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</si>
  <si>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</si>
  <si>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</si>
  <si>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</si>
  <si>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</si>
  <si>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</si>
  <si>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</si>
  <si>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</si>
  <si>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</si>
  <si>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</si>
  <si>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</si>
  <si>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</si>
  <si>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</si>
  <si>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</si>
  <si>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</si>
  <si>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</si>
  <si>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</si>
  <si>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</si>
  <si>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</si>
  <si>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</si>
  <si>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</si>
  <si>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</si>
  <si>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</si>
  <si>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</si>
  <si>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</si>
  <si>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</si>
  <si>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</si>
  <si>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</si>
  <si>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</si>
  <si>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</si>
  <si>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</si>
  <si>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</si>
  <si>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</si>
  <si>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</si>
  <si>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</si>
  <si>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</si>
  <si>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</si>
  <si>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</si>
  <si>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</si>
  <si>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</si>
  <si>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</si>
  <si>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</si>
  <si>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</si>
  <si>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</si>
  <si>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</si>
  <si>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</si>
  <si>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</si>
  <si>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</si>
  <si>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</si>
  <si>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</si>
  <si>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</si>
  <si>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</si>
  <si>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</si>
  <si>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</si>
  <si>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</si>
  <si>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</si>
  <si>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</si>
  <si>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</si>
  <si>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</si>
  <si>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</si>
  <si>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</si>
  <si>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</si>
  <si>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</si>
  <si>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</si>
  <si>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</si>
  <si>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</si>
  <si>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</si>
  <si>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</si>
  <si>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</si>
  <si>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</si>
  <si>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</si>
  <si>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</si>
  <si>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</si>
  <si>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</si>
  <si>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Lut/Sty
Zmiana %</t>
  </si>
  <si>
    <t>Feb/Jan Ch %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</si>
  <si>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</si>
  <si>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</si>
  <si>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</si>
  <si>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</si>
  <si>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Maj</t>
  </si>
  <si>
    <t>May</t>
  </si>
  <si>
    <t>First Registrations of NEW Light Commercial Vehicles up to 3.5T, Market Share %</t>
  </si>
  <si>
    <t>Opel Movano</t>
  </si>
  <si>
    <t>First Registrations of NEW Commercial Vehicles, GVW&gt;3.5T, Market Share %</t>
  </si>
  <si>
    <t>First Registrations of NEW Buses, GVW&gt;3.5T, Market Share %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</si>
  <si>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</si>
  <si>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Czerwiec</t>
  </si>
  <si>
    <t>June</t>
  </si>
  <si>
    <t>Cze/Maj
Zmiana %</t>
  </si>
  <si>
    <t>Jun/May Ch %</t>
  </si>
  <si>
    <t>Rok narastająco Styczeń - Czerwiec</t>
  </si>
  <si>
    <t>YTD January - June</t>
  </si>
  <si>
    <t>Rejestracje nowych samochodów dostawczych do 3,5T, ranking modeli - Czerwiec 2023</t>
  </si>
  <si>
    <t>Registrations of new LCV up to 3.5T, Top Models - June 2023</t>
  </si>
  <si>
    <t>Rok narastająco Styczeń -Czerwiec</t>
  </si>
  <si>
    <t>Cze/Maj
Zmiana poz</t>
  </si>
  <si>
    <t>Jun/May Ch position</t>
  </si>
  <si>
    <t>Ford Transit Connect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</si>
  <si>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</si>
  <si>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</si>
  <si>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</si>
  <si>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</si>
  <si>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</si>
  <si>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</si>
  <si>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</si>
  <si>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</si>
  <si>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</si>
  <si>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</si>
  <si>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2023
Jun</t>
  </si>
  <si>
    <t>2022
Jun</t>
  </si>
  <si>
    <t>2023
Jan - Jun</t>
  </si>
  <si>
    <t>2022
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</si>
</sst>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0">
    <xf numFmtId="0" fontId="0" fillId="0" borderId="0" xfId="0"/>
    <xf numFmtId="0" fontId="10" fillId="0" borderId="0" xfId="6" applyFont="1"/>
    <xf numFmtId="0" fontId="11" fillId="0" borderId="0" xfId="6" applyFont="1"/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3" fontId="20" fillId="0" borderId="0" xfId="4" applyNumberFormat="1" applyFont="1"/>
    <xf numFmtId="0" fontId="13" fillId="0" borderId="0" xfId="4" applyFont="1" applyAlignment="1">
      <alignment horizontal="center" vertical="center"/>
    </xf>
    <xf numFmtId="0" fontId="32" fillId="0" borderId="0" xfId="6" applyFont="1"/>
    <xf numFmtId="0" fontId="15" fillId="0" borderId="8" xfId="4" applyFont="1" applyBorder="1" applyAlignment="1">
      <alignment horizontal="right" vertical="center" shrinkToFi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7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B1C3-DB29-46D2-9F00-AA811A127B18}">
  <dimension ref="B1:P18"/>
  <sheetViews>
    <sheetView showGridLines="0" tabSelected="1" zoomScaleNormal="100" workbookViewId="0">
      <selection activeCell="B1" sqref="B1"/>
    </sheetView>
  </sheetViews>
  <sheetFormatPr defaultColWidth="9.109375" defaultRowHeight="13.8"/>
  <cols>
    <col min="1" max="1" width="1.6640625" style="40" customWidth="1"/>
    <col min="2" max="2" width="32.33203125" style="40" customWidth="1"/>
    <col min="3" max="7" width="11" style="40" customWidth="1"/>
    <col min="8" max="8" width="12" style="40" customWidth="1"/>
    <col min="9" max="11" width="9.109375" style="40"/>
    <col min="12" max="12" width="24.109375" style="40" customWidth="1"/>
    <col min="13" max="15" width="9.109375" style="40"/>
    <col min="16" max="16" width="10.5546875" style="40" customWidth="1"/>
    <col min="17" max="17" width="11.44140625" style="40" customWidth="1"/>
    <col min="18" max="16384" width="9.109375" style="40"/>
  </cols>
  <sheetData>
    <row r="1" spans="2:8">
      <c r="B1" s="40" t="s">
        <v>101</v>
      </c>
      <c r="D1" s="41"/>
      <c r="E1" s="41"/>
      <c r="F1" s="41"/>
      <c r="G1" s="41"/>
      <c r="H1" s="118">
        <v>45113</v>
      </c>
    </row>
    <row r="2" spans="2:8">
      <c r="H2" s="43" t="s">
        <v>102</v>
      </c>
    </row>
    <row r="3" spans="2:8" ht="26.25" customHeight="1">
      <c r="B3" s="77" t="s">
        <v>103</v>
      </c>
      <c r="C3" s="78"/>
      <c r="D3" s="78"/>
      <c r="E3" s="78"/>
      <c r="F3" s="78"/>
      <c r="G3" s="78"/>
      <c r="H3" s="79"/>
    </row>
    <row r="4" spans="2:8" ht="26.25" customHeight="1">
      <c r="B4" s="44"/>
      <c r="C4" s="45" t="s">
        <v>111</v>
      </c>
      <c r="D4" s="45" t="s">
        <v>112</v>
      </c>
      <c r="E4" s="46" t="s">
        <v>104</v>
      </c>
      <c r="F4" s="45" t="s">
        <v>113</v>
      </c>
      <c r="G4" s="45" t="s">
        <v>114</v>
      </c>
      <c r="H4" s="46" t="s">
        <v>104</v>
      </c>
    </row>
    <row r="5" spans="2:8" ht="26.25" customHeight="1">
      <c r="B5" s="119" t="s">
        <v>105</v>
      </c>
      <c r="C5" s="47">
        <v>3184</v>
      </c>
      <c r="D5" s="47">
        <v>2802</v>
      </c>
      <c r="E5" s="48">
        <v>0.1363311920057102</v>
      </c>
      <c r="F5" s="47">
        <v>17314</v>
      </c>
      <c r="G5" s="47">
        <v>15610</v>
      </c>
      <c r="H5" s="48">
        <v>0.10916079436258808</v>
      </c>
    </row>
    <row r="6" spans="2:8" ht="26.25" customHeight="1">
      <c r="B6" s="49" t="s">
        <v>106</v>
      </c>
      <c r="C6" s="50">
        <v>715</v>
      </c>
      <c r="D6" s="50">
        <v>698</v>
      </c>
      <c r="E6" s="51">
        <v>2.4355300859598916E-2</v>
      </c>
      <c r="F6" s="50">
        <v>3927</v>
      </c>
      <c r="G6" s="50">
        <v>3464</v>
      </c>
      <c r="H6" s="51">
        <v>0.13366050808314078</v>
      </c>
    </row>
    <row r="7" spans="2:8" ht="26.25" customHeight="1">
      <c r="B7" s="49" t="s">
        <v>107</v>
      </c>
      <c r="C7" s="50">
        <v>128</v>
      </c>
      <c r="D7" s="50">
        <v>100</v>
      </c>
      <c r="E7" s="51">
        <v>0.28000000000000003</v>
      </c>
      <c r="F7" s="50">
        <v>542</v>
      </c>
      <c r="G7" s="50">
        <v>428</v>
      </c>
      <c r="H7" s="51">
        <v>0.26635514018691597</v>
      </c>
    </row>
    <row r="8" spans="2:8" ht="26.25" customHeight="1">
      <c r="B8" s="49" t="s">
        <v>108</v>
      </c>
      <c r="C8" s="50">
        <v>2341</v>
      </c>
      <c r="D8" s="50">
        <v>2004</v>
      </c>
      <c r="E8" s="51">
        <v>0.16816367265469068</v>
      </c>
      <c r="F8" s="50">
        <v>12845</v>
      </c>
      <c r="G8" s="50">
        <v>11718</v>
      </c>
      <c r="H8" s="51">
        <v>9.6176821983273486E-2</v>
      </c>
    </row>
    <row r="9" spans="2:8" ht="26.25" customHeight="1">
      <c r="B9" s="119" t="s">
        <v>109</v>
      </c>
      <c r="C9" s="47">
        <v>152</v>
      </c>
      <c r="D9" s="47">
        <v>108</v>
      </c>
      <c r="E9" s="48">
        <v>0.40740740740740744</v>
      </c>
      <c r="F9" s="47">
        <v>730</v>
      </c>
      <c r="G9" s="47">
        <v>599</v>
      </c>
      <c r="H9" s="48">
        <v>0.21869782971619367</v>
      </c>
    </row>
    <row r="10" spans="2:8" ht="26.25" customHeight="1">
      <c r="B10" s="52" t="s">
        <v>110</v>
      </c>
      <c r="C10" s="53">
        <v>3336</v>
      </c>
      <c r="D10" s="53">
        <v>2910</v>
      </c>
      <c r="E10" s="54">
        <v>0.14639175257731951</v>
      </c>
      <c r="F10" s="53">
        <v>18044</v>
      </c>
      <c r="G10" s="53">
        <v>16209</v>
      </c>
      <c r="H10" s="54">
        <v>0.11320871120982168</v>
      </c>
    </row>
    <row r="11" spans="2:8" ht="26.25" customHeight="1">
      <c r="B11" s="55"/>
    </row>
    <row r="12" spans="2:8" ht="15" customHeight="1"/>
    <row r="18" spans="16:16">
      <c r="P18" s="56"/>
    </row>
  </sheetData>
  <mergeCells count="1">
    <mergeCell ref="B3:H3"/>
  </mergeCells>
  <conditionalFormatting sqref="E5 H5">
    <cfRule type="cellIs" dxfId="5" priority="6" operator="lessThan">
      <formula>0</formula>
    </cfRule>
  </conditionalFormatting>
  <conditionalFormatting sqref="E9 H9">
    <cfRule type="cellIs" dxfId="4" priority="5" operator="lessThan">
      <formula>0</formula>
    </cfRule>
  </conditionalFormatting>
  <conditionalFormatting sqref="H10 E10">
    <cfRule type="cellIs" dxfId="3" priority="4" operator="lessThan">
      <formula>0</formula>
    </cfRule>
  </conditionalFormatting>
  <conditionalFormatting sqref="E6 H6">
    <cfRule type="cellIs" dxfId="2" priority="3" operator="lessThan">
      <formula>0</formula>
    </cfRule>
  </conditionalFormatting>
  <conditionalFormatting sqref="E7 H7">
    <cfRule type="cellIs" dxfId="1" priority="2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6.88671875" style="40" customWidth="1"/>
    <col min="4" max="4" width="9" style="40" customWidth="1"/>
    <col min="5" max="5" width="11" style="40" customWidth="1"/>
    <col min="6" max="6" width="9" style="40" customWidth="1"/>
    <col min="7" max="7" width="12.88671875" style="40" customWidth="1"/>
    <col min="8" max="9" width="9" style="40" customWidth="1"/>
    <col min="10" max="10" width="9.8867187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>
      <c r="B1" s="40" t="s">
        <v>7</v>
      </c>
      <c r="E1" s="41"/>
      <c r="O1" s="42">
        <v>45113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>
      <c r="B3" s="95" t="s">
        <v>86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" customHeight="1" thickBo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 t="s">
        <v>31</v>
      </c>
    </row>
    <row r="5" spans="2:15" ht="14.25" customHeight="1">
      <c r="B5" s="110" t="s">
        <v>0</v>
      </c>
      <c r="C5" s="112" t="s">
        <v>1</v>
      </c>
      <c r="D5" s="92" t="s">
        <v>89</v>
      </c>
      <c r="E5" s="92"/>
      <c r="F5" s="92"/>
      <c r="G5" s="92"/>
      <c r="H5" s="83"/>
      <c r="I5" s="82" t="s">
        <v>82</v>
      </c>
      <c r="J5" s="83"/>
      <c r="K5" s="82" t="s">
        <v>93</v>
      </c>
      <c r="L5" s="92"/>
      <c r="M5" s="92"/>
      <c r="N5" s="92"/>
      <c r="O5" s="93"/>
    </row>
    <row r="6" spans="2:15" ht="14.4" customHeight="1" thickBot="1">
      <c r="B6" s="111"/>
      <c r="C6" s="113"/>
      <c r="D6" s="90" t="s">
        <v>90</v>
      </c>
      <c r="E6" s="90"/>
      <c r="F6" s="90"/>
      <c r="G6" s="90"/>
      <c r="H6" s="94"/>
      <c r="I6" s="89" t="s">
        <v>83</v>
      </c>
      <c r="J6" s="94"/>
      <c r="K6" s="89" t="s">
        <v>94</v>
      </c>
      <c r="L6" s="90"/>
      <c r="M6" s="90"/>
      <c r="N6" s="90"/>
      <c r="O6" s="91"/>
    </row>
    <row r="7" spans="2:15" ht="14.4" customHeight="1">
      <c r="B7" s="111"/>
      <c r="C7" s="113"/>
      <c r="D7" s="84">
        <v>2023</v>
      </c>
      <c r="E7" s="85"/>
      <c r="F7" s="84">
        <v>2022</v>
      </c>
      <c r="G7" s="85"/>
      <c r="H7" s="100" t="s">
        <v>21</v>
      </c>
      <c r="I7" s="80">
        <v>2022</v>
      </c>
      <c r="J7" s="80" t="s">
        <v>91</v>
      </c>
      <c r="K7" s="84">
        <v>2023</v>
      </c>
      <c r="L7" s="85"/>
      <c r="M7" s="84">
        <v>2022</v>
      </c>
      <c r="N7" s="85"/>
      <c r="O7" s="100" t="s">
        <v>21</v>
      </c>
    </row>
    <row r="8" spans="2:15" ht="14.4" customHeight="1" thickBot="1">
      <c r="B8" s="102" t="s">
        <v>22</v>
      </c>
      <c r="C8" s="104" t="s">
        <v>23</v>
      </c>
      <c r="D8" s="86"/>
      <c r="E8" s="87"/>
      <c r="F8" s="86"/>
      <c r="G8" s="87"/>
      <c r="H8" s="101"/>
      <c r="I8" s="81"/>
      <c r="J8" s="81"/>
      <c r="K8" s="86"/>
      <c r="L8" s="87"/>
      <c r="M8" s="86"/>
      <c r="N8" s="87"/>
      <c r="O8" s="101"/>
    </row>
    <row r="9" spans="2:15" ht="14.25" customHeight="1">
      <c r="B9" s="102"/>
      <c r="C9" s="104"/>
      <c r="D9" s="4" t="s">
        <v>24</v>
      </c>
      <c r="E9" s="5" t="s">
        <v>2</v>
      </c>
      <c r="F9" s="4" t="s">
        <v>24</v>
      </c>
      <c r="G9" s="5" t="s">
        <v>2</v>
      </c>
      <c r="H9" s="106" t="s">
        <v>25</v>
      </c>
      <c r="I9" s="6" t="s">
        <v>24</v>
      </c>
      <c r="J9" s="108" t="s">
        <v>92</v>
      </c>
      <c r="K9" s="4" t="s">
        <v>24</v>
      </c>
      <c r="L9" s="5" t="s">
        <v>2</v>
      </c>
      <c r="M9" s="4" t="s">
        <v>24</v>
      </c>
      <c r="N9" s="5" t="s">
        <v>2</v>
      </c>
      <c r="O9" s="106" t="s">
        <v>25</v>
      </c>
    </row>
    <row r="10" spans="2:15" ht="14.4" customHeight="1" thickBot="1">
      <c r="B10" s="103"/>
      <c r="C10" s="105"/>
      <c r="D10" s="7" t="s">
        <v>26</v>
      </c>
      <c r="E10" s="8" t="s">
        <v>27</v>
      </c>
      <c r="F10" s="7" t="s">
        <v>26</v>
      </c>
      <c r="G10" s="8" t="s">
        <v>27</v>
      </c>
      <c r="H10" s="107"/>
      <c r="I10" s="9" t="s">
        <v>26</v>
      </c>
      <c r="J10" s="109"/>
      <c r="K10" s="7" t="s">
        <v>26</v>
      </c>
      <c r="L10" s="8" t="s">
        <v>27</v>
      </c>
      <c r="M10" s="7" t="s">
        <v>26</v>
      </c>
      <c r="N10" s="8" t="s">
        <v>27</v>
      </c>
      <c r="O10" s="107"/>
    </row>
    <row r="11" spans="2:15" ht="14.4" customHeight="1" thickBot="1">
      <c r="B11" s="10">
        <v>1</v>
      </c>
      <c r="C11" s="11" t="s">
        <v>8</v>
      </c>
      <c r="D11" s="12">
        <v>645</v>
      </c>
      <c r="E11" s="13">
        <v>0.20257537688442212</v>
      </c>
      <c r="F11" s="12">
        <v>545</v>
      </c>
      <c r="G11" s="13">
        <v>0.19450392576730907</v>
      </c>
      <c r="H11" s="14">
        <v>0.1834862385321101</v>
      </c>
      <c r="I11" s="12">
        <v>568</v>
      </c>
      <c r="J11" s="14">
        <v>0.13556338028169024</v>
      </c>
      <c r="K11" s="12">
        <v>3420</v>
      </c>
      <c r="L11" s="13">
        <v>0.19752801201339956</v>
      </c>
      <c r="M11" s="12">
        <v>2925</v>
      </c>
      <c r="N11" s="13">
        <v>0.18737988468930172</v>
      </c>
      <c r="O11" s="14">
        <v>0.1692307692307693</v>
      </c>
    </row>
    <row r="12" spans="2:15" ht="14.4" customHeight="1" thickBot="1">
      <c r="B12" s="57">
        <v>2</v>
      </c>
      <c r="C12" s="16" t="s">
        <v>9</v>
      </c>
      <c r="D12" s="17">
        <v>496</v>
      </c>
      <c r="E12" s="18">
        <v>0.15577889447236182</v>
      </c>
      <c r="F12" s="17">
        <v>586</v>
      </c>
      <c r="G12" s="18">
        <v>0.2091363311920057</v>
      </c>
      <c r="H12" s="19">
        <v>-0.15358361774744023</v>
      </c>
      <c r="I12" s="17">
        <v>484</v>
      </c>
      <c r="J12" s="19">
        <v>2.4793388429751984E-2</v>
      </c>
      <c r="K12" s="17">
        <v>3219</v>
      </c>
      <c r="L12" s="18">
        <v>0.18591890955296292</v>
      </c>
      <c r="M12" s="17">
        <v>3040</v>
      </c>
      <c r="N12" s="18">
        <v>0.19474695707879563</v>
      </c>
      <c r="O12" s="19">
        <v>5.8881578947368451E-2</v>
      </c>
    </row>
    <row r="13" spans="2:15" ht="14.4" customHeight="1" thickBot="1">
      <c r="B13" s="10">
        <v>3</v>
      </c>
      <c r="C13" s="11" t="s">
        <v>3</v>
      </c>
      <c r="D13" s="12">
        <v>504</v>
      </c>
      <c r="E13" s="13">
        <v>0.15829145728643215</v>
      </c>
      <c r="F13" s="12">
        <v>611</v>
      </c>
      <c r="G13" s="13">
        <v>0.21805852962169878</v>
      </c>
      <c r="H13" s="14">
        <v>-0.17512274959083474</v>
      </c>
      <c r="I13" s="12">
        <v>540</v>
      </c>
      <c r="J13" s="14">
        <v>-6.6666666666666652E-2</v>
      </c>
      <c r="K13" s="12">
        <v>3009</v>
      </c>
      <c r="L13" s="13">
        <v>0.17378999653459629</v>
      </c>
      <c r="M13" s="12">
        <v>3643</v>
      </c>
      <c r="N13" s="13">
        <v>0.23337604099935938</v>
      </c>
      <c r="O13" s="14">
        <v>-0.17403239088663192</v>
      </c>
    </row>
    <row r="14" spans="2:15" ht="14.4" customHeight="1" thickBot="1">
      <c r="B14" s="57">
        <v>4</v>
      </c>
      <c r="C14" s="16" t="s">
        <v>10</v>
      </c>
      <c r="D14" s="17">
        <v>500</v>
      </c>
      <c r="E14" s="18">
        <v>0.157035175879397</v>
      </c>
      <c r="F14" s="17">
        <v>280</v>
      </c>
      <c r="G14" s="18">
        <v>9.9928622412562451E-2</v>
      </c>
      <c r="H14" s="19">
        <v>0.78571428571428581</v>
      </c>
      <c r="I14" s="17">
        <v>423</v>
      </c>
      <c r="J14" s="19">
        <v>0.18203309692671388</v>
      </c>
      <c r="K14" s="17">
        <v>2649</v>
      </c>
      <c r="L14" s="18">
        <v>0.15299757421739632</v>
      </c>
      <c r="M14" s="17">
        <v>1579</v>
      </c>
      <c r="N14" s="18">
        <v>0.1011531069827034</v>
      </c>
      <c r="O14" s="19">
        <v>0.67764407853071562</v>
      </c>
    </row>
    <row r="15" spans="2:15" ht="14.4" customHeight="1" thickBot="1">
      <c r="B15" s="10">
        <v>5</v>
      </c>
      <c r="C15" s="11" t="s">
        <v>4</v>
      </c>
      <c r="D15" s="12">
        <v>360</v>
      </c>
      <c r="E15" s="13">
        <v>0.11306532663316583</v>
      </c>
      <c r="F15" s="12">
        <v>256</v>
      </c>
      <c r="G15" s="13">
        <v>9.1363311920057103E-2</v>
      </c>
      <c r="H15" s="14">
        <v>0.40625</v>
      </c>
      <c r="I15" s="12">
        <v>435</v>
      </c>
      <c r="J15" s="14">
        <v>-0.17241379310344829</v>
      </c>
      <c r="K15" s="12">
        <v>1814</v>
      </c>
      <c r="L15" s="13">
        <v>0.10477070578722421</v>
      </c>
      <c r="M15" s="12">
        <v>2054</v>
      </c>
      <c r="N15" s="13">
        <v>0.13158231902626522</v>
      </c>
      <c r="O15" s="14">
        <v>-0.11684518013631939</v>
      </c>
    </row>
    <row r="16" spans="2:15" ht="14.4" customHeight="1" thickBot="1">
      <c r="B16" s="57">
        <v>6</v>
      </c>
      <c r="C16" s="16" t="s">
        <v>12</v>
      </c>
      <c r="D16" s="17">
        <v>373</v>
      </c>
      <c r="E16" s="18">
        <v>0.11714824120603015</v>
      </c>
      <c r="F16" s="17">
        <v>214</v>
      </c>
      <c r="G16" s="18">
        <v>7.6374018558172732E-2</v>
      </c>
      <c r="H16" s="19">
        <v>0.7429906542056075</v>
      </c>
      <c r="I16" s="17">
        <v>245</v>
      </c>
      <c r="J16" s="19">
        <v>0.52244897959183678</v>
      </c>
      <c r="K16" s="17">
        <v>1512</v>
      </c>
      <c r="L16" s="18">
        <v>8.7328173732239806E-2</v>
      </c>
      <c r="M16" s="17">
        <v>1038</v>
      </c>
      <c r="N16" s="18">
        <v>6.6495836002562467E-2</v>
      </c>
      <c r="O16" s="19">
        <v>0.45664739884393057</v>
      </c>
    </row>
    <row r="17" spans="2:15" ht="14.4" customHeight="1" thickBot="1">
      <c r="B17" s="10">
        <v>7</v>
      </c>
      <c r="C17" s="11" t="s">
        <v>11</v>
      </c>
      <c r="D17" s="12">
        <v>192</v>
      </c>
      <c r="E17" s="13">
        <v>6.030150753768844E-2</v>
      </c>
      <c r="F17" s="12">
        <v>243</v>
      </c>
      <c r="G17" s="13">
        <v>8.6723768736616705E-2</v>
      </c>
      <c r="H17" s="14">
        <v>-0.20987654320987659</v>
      </c>
      <c r="I17" s="12">
        <v>164</v>
      </c>
      <c r="J17" s="14">
        <v>0.1707317073170731</v>
      </c>
      <c r="K17" s="12">
        <v>1075</v>
      </c>
      <c r="L17" s="13">
        <v>6.2088483308305416E-2</v>
      </c>
      <c r="M17" s="12">
        <v>907</v>
      </c>
      <c r="N17" s="13">
        <v>5.8103779628443306E-2</v>
      </c>
      <c r="O17" s="14">
        <v>0.18522601984564502</v>
      </c>
    </row>
    <row r="18" spans="2:15" ht="14.4" thickBot="1">
      <c r="B18" s="98" t="s">
        <v>55</v>
      </c>
      <c r="C18" s="99"/>
      <c r="D18" s="21">
        <f>SUM(D11:D17)</f>
        <v>3070</v>
      </c>
      <c r="E18" s="22">
        <f>D18/D20</f>
        <v>0.96419597989949746</v>
      </c>
      <c r="F18" s="21">
        <f>SUM(F11:F17)</f>
        <v>2735</v>
      </c>
      <c r="G18" s="22">
        <f>F18/F20</f>
        <v>0.97608850820842252</v>
      </c>
      <c r="H18" s="23">
        <f>D18/F18-1</f>
        <v>0.12248628884826318</v>
      </c>
      <c r="I18" s="21">
        <f>SUM(I11:I17)</f>
        <v>2859</v>
      </c>
      <c r="J18" s="22">
        <f>D18/I18-1</f>
        <v>7.3802028681357212E-2</v>
      </c>
      <c r="K18" s="21">
        <f>SUM(K11:K17)</f>
        <v>16698</v>
      </c>
      <c r="L18" s="22">
        <f>K18/K20</f>
        <v>0.96442185514612455</v>
      </c>
      <c r="M18" s="21">
        <f>SUM(M11:M17)</f>
        <v>15186</v>
      </c>
      <c r="N18" s="22">
        <f>M18/M20</f>
        <v>0.97283792440743111</v>
      </c>
      <c r="O18" s="23">
        <f>K18/M18-1</f>
        <v>9.9565389174239405E-2</v>
      </c>
    </row>
    <row r="19" spans="2:15" ht="14.4" thickBot="1">
      <c r="B19" s="98" t="s">
        <v>28</v>
      </c>
      <c r="C19" s="99"/>
      <c r="D19" s="36">
        <f>D20-D18</f>
        <v>114</v>
      </c>
      <c r="E19" s="22">
        <f>D19/D20</f>
        <v>3.5804020100502515E-2</v>
      </c>
      <c r="F19" s="36">
        <f>F20-F18</f>
        <v>67</v>
      </c>
      <c r="G19" s="22">
        <f>F19/F20</f>
        <v>2.3911491791577446E-2</v>
      </c>
      <c r="H19" s="23">
        <f>D19/F19-1</f>
        <v>0.70149253731343286</v>
      </c>
      <c r="I19" s="36">
        <f>I20-I18</f>
        <v>86</v>
      </c>
      <c r="J19" s="23">
        <f>D19/I19-1</f>
        <v>0.32558139534883712</v>
      </c>
      <c r="K19" s="36">
        <f>K20-K18</f>
        <v>616</v>
      </c>
      <c r="L19" s="22">
        <f>K19/K20</f>
        <v>3.5578144853875476E-2</v>
      </c>
      <c r="M19" s="36">
        <f>M20-M18</f>
        <v>424</v>
      </c>
      <c r="N19" s="22">
        <f>M19/M20</f>
        <v>2.7162075592568866E-2</v>
      </c>
      <c r="O19" s="23">
        <f>K19/M19-1</f>
        <v>0.45283018867924518</v>
      </c>
    </row>
    <row r="20" spans="2:15" ht="14.4" thickBot="1">
      <c r="B20" s="96" t="s">
        <v>29</v>
      </c>
      <c r="C20" s="97"/>
      <c r="D20" s="24">
        <v>3184</v>
      </c>
      <c r="E20" s="25">
        <v>1</v>
      </c>
      <c r="F20" s="24">
        <v>2802</v>
      </c>
      <c r="G20" s="25">
        <v>1</v>
      </c>
      <c r="H20" s="26">
        <v>0.1363311920057102</v>
      </c>
      <c r="I20" s="24">
        <v>2945</v>
      </c>
      <c r="J20" s="26">
        <v>8.115449915110351E-2</v>
      </c>
      <c r="K20" s="24">
        <v>17314</v>
      </c>
      <c r="L20" s="25">
        <v>1</v>
      </c>
      <c r="M20" s="24">
        <v>15610</v>
      </c>
      <c r="N20" s="25">
        <v>1</v>
      </c>
      <c r="O20" s="26">
        <v>0.10916079436258808</v>
      </c>
    </row>
    <row r="21" spans="2:15">
      <c r="B21" s="58" t="s">
        <v>38</v>
      </c>
    </row>
    <row r="22" spans="2:15">
      <c r="B22" s="75" t="s">
        <v>60</v>
      </c>
    </row>
    <row r="23" spans="2:15">
      <c r="B23" s="28" t="s">
        <v>61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</mergeCells>
  <phoneticPr fontId="4" type="noConversion"/>
  <conditionalFormatting sqref="J11:J17 O11:O17 H11:H17">
    <cfRule type="cellIs" dxfId="146" priority="7" operator="lessThan">
      <formula>0</formula>
    </cfRule>
  </conditionalFormatting>
  <conditionalFormatting sqref="L11:L17 N11:O17 D11:E17 G11:J17">
    <cfRule type="cellIs" dxfId="145" priority="6" operator="equal">
      <formula>0</formula>
    </cfRule>
  </conditionalFormatting>
  <conditionalFormatting sqref="F11:F17">
    <cfRule type="cellIs" dxfId="144" priority="5" operator="equal">
      <formula>0</formula>
    </cfRule>
  </conditionalFormatting>
  <conditionalFormatting sqref="K11:K17">
    <cfRule type="cellIs" dxfId="143" priority="4" operator="equal">
      <formula>0</formula>
    </cfRule>
  </conditionalFormatting>
  <conditionalFormatting sqref="M11:M17">
    <cfRule type="cellIs" dxfId="142" priority="3" operator="equal">
      <formula>0</formula>
    </cfRule>
  </conditionalFormatting>
  <conditionalFormatting sqref="H19 J19 O19">
    <cfRule type="cellIs" dxfId="141" priority="2" operator="lessThan">
      <formula>0</formula>
    </cfRule>
  </conditionalFormatting>
  <conditionalFormatting sqref="H18 O18">
    <cfRule type="cellIs" dxfId="14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>
      <selection activeCell="B1" sqref="B1"/>
    </sheetView>
  </sheetViews>
  <sheetFormatPr defaultColWidth="9.109375" defaultRowHeight="13.8"/>
  <cols>
    <col min="1" max="1" width="1.33203125" style="40" customWidth="1"/>
    <col min="2" max="2" width="15.44140625" style="40" bestFit="1" customWidth="1"/>
    <col min="3" max="3" width="17.88671875" style="40" customWidth="1"/>
    <col min="4" max="9" width="9" style="40" customWidth="1"/>
    <col min="10" max="10" width="9.664062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>
      <c r="B1" s="40" t="s">
        <v>7</v>
      </c>
      <c r="E1" s="41"/>
      <c r="O1" s="42">
        <v>45113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9"/>
    </row>
    <row r="3" spans="2:15" ht="14.4" customHeight="1" thickBot="1">
      <c r="B3" s="95" t="s">
        <v>86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60" t="s">
        <v>31</v>
      </c>
    </row>
    <row r="4" spans="2:15" ht="14.4" customHeight="1">
      <c r="B4" s="110" t="s">
        <v>20</v>
      </c>
      <c r="C4" s="112" t="s">
        <v>1</v>
      </c>
      <c r="D4" s="92" t="s">
        <v>89</v>
      </c>
      <c r="E4" s="92"/>
      <c r="F4" s="92"/>
      <c r="G4" s="92"/>
      <c r="H4" s="83"/>
      <c r="I4" s="82" t="s">
        <v>82</v>
      </c>
      <c r="J4" s="83"/>
      <c r="K4" s="82" t="s">
        <v>93</v>
      </c>
      <c r="L4" s="92"/>
      <c r="M4" s="92"/>
      <c r="N4" s="92"/>
      <c r="O4" s="93"/>
    </row>
    <row r="5" spans="2:15" ht="14.4" customHeight="1" thickBot="1">
      <c r="B5" s="111"/>
      <c r="C5" s="113"/>
      <c r="D5" s="90" t="s">
        <v>90</v>
      </c>
      <c r="E5" s="90"/>
      <c r="F5" s="90"/>
      <c r="G5" s="90"/>
      <c r="H5" s="94"/>
      <c r="I5" s="89" t="s">
        <v>83</v>
      </c>
      <c r="J5" s="94"/>
      <c r="K5" s="89" t="s">
        <v>94</v>
      </c>
      <c r="L5" s="90"/>
      <c r="M5" s="90"/>
      <c r="N5" s="90"/>
      <c r="O5" s="91"/>
    </row>
    <row r="6" spans="2:15" ht="14.4" customHeight="1">
      <c r="B6" s="111"/>
      <c r="C6" s="113"/>
      <c r="D6" s="84">
        <v>2023</v>
      </c>
      <c r="E6" s="85"/>
      <c r="F6" s="84">
        <v>2022</v>
      </c>
      <c r="G6" s="85"/>
      <c r="H6" s="100" t="s">
        <v>21</v>
      </c>
      <c r="I6" s="80">
        <v>2022</v>
      </c>
      <c r="J6" s="80" t="s">
        <v>91</v>
      </c>
      <c r="K6" s="84">
        <v>2023</v>
      </c>
      <c r="L6" s="85"/>
      <c r="M6" s="84">
        <v>2022</v>
      </c>
      <c r="N6" s="85"/>
      <c r="O6" s="100" t="s">
        <v>21</v>
      </c>
    </row>
    <row r="7" spans="2:15" ht="14.4" customHeight="1" thickBot="1">
      <c r="B7" s="102" t="s">
        <v>20</v>
      </c>
      <c r="C7" s="104" t="s">
        <v>23</v>
      </c>
      <c r="D7" s="86"/>
      <c r="E7" s="87"/>
      <c r="F7" s="86"/>
      <c r="G7" s="87"/>
      <c r="H7" s="101"/>
      <c r="I7" s="81"/>
      <c r="J7" s="81"/>
      <c r="K7" s="86"/>
      <c r="L7" s="87"/>
      <c r="M7" s="86"/>
      <c r="N7" s="87"/>
      <c r="O7" s="101"/>
    </row>
    <row r="8" spans="2:15" ht="14.4" customHeight="1">
      <c r="B8" s="102"/>
      <c r="C8" s="104"/>
      <c r="D8" s="4" t="s">
        <v>24</v>
      </c>
      <c r="E8" s="5" t="s">
        <v>2</v>
      </c>
      <c r="F8" s="4" t="s">
        <v>24</v>
      </c>
      <c r="G8" s="5" t="s">
        <v>2</v>
      </c>
      <c r="H8" s="106" t="s">
        <v>25</v>
      </c>
      <c r="I8" s="6" t="s">
        <v>24</v>
      </c>
      <c r="J8" s="108" t="s">
        <v>92</v>
      </c>
      <c r="K8" s="4" t="s">
        <v>24</v>
      </c>
      <c r="L8" s="5" t="s">
        <v>2</v>
      </c>
      <c r="M8" s="4" t="s">
        <v>24</v>
      </c>
      <c r="N8" s="5" t="s">
        <v>2</v>
      </c>
      <c r="O8" s="106" t="s">
        <v>25</v>
      </c>
    </row>
    <row r="9" spans="2:15" ht="14.4" customHeight="1" thickBot="1">
      <c r="B9" s="103"/>
      <c r="C9" s="105"/>
      <c r="D9" s="7" t="s">
        <v>26</v>
      </c>
      <c r="E9" s="8" t="s">
        <v>27</v>
      </c>
      <c r="F9" s="7" t="s">
        <v>26</v>
      </c>
      <c r="G9" s="8" t="s">
        <v>27</v>
      </c>
      <c r="H9" s="107"/>
      <c r="I9" s="9" t="s">
        <v>26</v>
      </c>
      <c r="J9" s="109"/>
      <c r="K9" s="7" t="s">
        <v>26</v>
      </c>
      <c r="L9" s="8" t="s">
        <v>27</v>
      </c>
      <c r="M9" s="7" t="s">
        <v>26</v>
      </c>
      <c r="N9" s="8" t="s">
        <v>27</v>
      </c>
      <c r="O9" s="107"/>
    </row>
    <row r="10" spans="2:15" ht="14.4" customHeight="1" thickBot="1">
      <c r="B10" s="61"/>
      <c r="C10" s="11" t="s">
        <v>12</v>
      </c>
      <c r="D10" s="12">
        <v>203</v>
      </c>
      <c r="E10" s="13">
        <v>0.60416666666666663</v>
      </c>
      <c r="F10" s="12">
        <v>142</v>
      </c>
      <c r="G10" s="13">
        <v>0.58677685950413228</v>
      </c>
      <c r="H10" s="14">
        <v>0.42957746478873249</v>
      </c>
      <c r="I10" s="12">
        <v>145</v>
      </c>
      <c r="J10" s="14">
        <v>0.39999999999999991</v>
      </c>
      <c r="K10" s="12">
        <v>902</v>
      </c>
      <c r="L10" s="13">
        <v>0.5265615878575598</v>
      </c>
      <c r="M10" s="12">
        <v>688</v>
      </c>
      <c r="N10" s="13">
        <v>0.57863751051303614</v>
      </c>
      <c r="O10" s="14">
        <v>0.31104651162790709</v>
      </c>
    </row>
    <row r="11" spans="2:15" ht="14.4" customHeight="1" thickBot="1">
      <c r="B11" s="62"/>
      <c r="C11" s="16" t="s">
        <v>9</v>
      </c>
      <c r="D11" s="17">
        <v>35</v>
      </c>
      <c r="E11" s="18">
        <v>0.10416666666666667</v>
      </c>
      <c r="F11" s="17">
        <v>28</v>
      </c>
      <c r="G11" s="18">
        <v>0.11570247933884298</v>
      </c>
      <c r="H11" s="19">
        <v>0.25</v>
      </c>
      <c r="I11" s="17">
        <v>39</v>
      </c>
      <c r="J11" s="19">
        <v>-0.10256410256410253</v>
      </c>
      <c r="K11" s="17">
        <v>223</v>
      </c>
      <c r="L11" s="18">
        <v>0.13018096906012844</v>
      </c>
      <c r="M11" s="17">
        <v>151</v>
      </c>
      <c r="N11" s="18">
        <v>0.12699747687132043</v>
      </c>
      <c r="O11" s="19">
        <v>0.47682119205298013</v>
      </c>
    </row>
    <row r="12" spans="2:15" ht="14.4" customHeight="1" thickBot="1">
      <c r="B12" s="62"/>
      <c r="C12" s="11" t="s">
        <v>36</v>
      </c>
      <c r="D12" s="12">
        <v>36</v>
      </c>
      <c r="E12" s="13">
        <v>0.10714285714285714</v>
      </c>
      <c r="F12" s="12">
        <v>16</v>
      </c>
      <c r="G12" s="13">
        <v>6.6115702479338845E-2</v>
      </c>
      <c r="H12" s="14">
        <v>1.25</v>
      </c>
      <c r="I12" s="12">
        <v>23</v>
      </c>
      <c r="J12" s="14">
        <v>0.56521739130434789</v>
      </c>
      <c r="K12" s="12">
        <v>189</v>
      </c>
      <c r="L12" s="13">
        <v>0.11033274956217162</v>
      </c>
      <c r="M12" s="12">
        <v>81</v>
      </c>
      <c r="N12" s="13">
        <v>6.8124474348191758E-2</v>
      </c>
      <c r="O12" s="14">
        <v>1.3333333333333335</v>
      </c>
    </row>
    <row r="13" spans="2:15" ht="14.4" customHeight="1" thickBot="1">
      <c r="B13" s="62"/>
      <c r="C13" s="63" t="s">
        <v>4</v>
      </c>
      <c r="D13" s="17">
        <v>24</v>
      </c>
      <c r="E13" s="18">
        <v>7.1428571428571425E-2</v>
      </c>
      <c r="F13" s="17">
        <v>27</v>
      </c>
      <c r="G13" s="18">
        <v>0.1115702479338843</v>
      </c>
      <c r="H13" s="19">
        <v>-0.11111111111111116</v>
      </c>
      <c r="I13" s="17">
        <v>40</v>
      </c>
      <c r="J13" s="19">
        <v>-0.4</v>
      </c>
      <c r="K13" s="17">
        <v>164</v>
      </c>
      <c r="L13" s="18">
        <v>9.5738470519556335E-2</v>
      </c>
      <c r="M13" s="17">
        <v>135</v>
      </c>
      <c r="N13" s="18">
        <v>0.1135407905803196</v>
      </c>
      <c r="O13" s="19">
        <v>0.21481481481481479</v>
      </c>
    </row>
    <row r="14" spans="2:15" ht="14.4" customHeight="1" thickBot="1">
      <c r="B14" s="62"/>
      <c r="C14" s="64" t="s">
        <v>3</v>
      </c>
      <c r="D14" s="12">
        <v>3</v>
      </c>
      <c r="E14" s="13">
        <v>8.9285714285714281E-3</v>
      </c>
      <c r="F14" s="12">
        <v>6</v>
      </c>
      <c r="G14" s="13">
        <v>2.4793388429752067E-2</v>
      </c>
      <c r="H14" s="14">
        <v>-0.5</v>
      </c>
      <c r="I14" s="12">
        <v>14</v>
      </c>
      <c r="J14" s="14">
        <v>-0.7857142857142857</v>
      </c>
      <c r="K14" s="12">
        <v>66</v>
      </c>
      <c r="L14" s="13">
        <v>3.8528896672504379E-2</v>
      </c>
      <c r="M14" s="12">
        <v>54</v>
      </c>
      <c r="N14" s="13">
        <v>4.5416316232127836E-2</v>
      </c>
      <c r="O14" s="14">
        <v>0.22222222222222232</v>
      </c>
    </row>
    <row r="15" spans="2:15" ht="14.4" customHeight="1" thickBot="1">
      <c r="B15" s="62"/>
      <c r="C15" s="65" t="s">
        <v>16</v>
      </c>
      <c r="D15" s="17">
        <v>0</v>
      </c>
      <c r="E15" s="18">
        <v>0</v>
      </c>
      <c r="F15" s="17">
        <v>0</v>
      </c>
      <c r="G15" s="18">
        <v>0</v>
      </c>
      <c r="H15" s="19"/>
      <c r="I15" s="17">
        <v>6</v>
      </c>
      <c r="J15" s="19">
        <v>-1</v>
      </c>
      <c r="K15" s="17">
        <v>37</v>
      </c>
      <c r="L15" s="18">
        <v>2.1599532983070636E-2</v>
      </c>
      <c r="M15" s="17">
        <v>0</v>
      </c>
      <c r="N15" s="18">
        <v>0</v>
      </c>
      <c r="O15" s="19"/>
    </row>
    <row r="16" spans="2:15" ht="14.4" customHeight="1" thickBot="1">
      <c r="B16" s="62"/>
      <c r="C16" s="11" t="s">
        <v>11</v>
      </c>
      <c r="D16" s="12">
        <v>8</v>
      </c>
      <c r="E16" s="13">
        <v>2.3809523809523808E-2</v>
      </c>
      <c r="F16" s="12">
        <v>7</v>
      </c>
      <c r="G16" s="13">
        <v>2.8925619834710745E-2</v>
      </c>
      <c r="H16" s="14">
        <v>0.14285714285714279</v>
      </c>
      <c r="I16" s="12">
        <v>6</v>
      </c>
      <c r="J16" s="14">
        <v>0.33333333333333326</v>
      </c>
      <c r="K16" s="12">
        <v>37</v>
      </c>
      <c r="L16" s="13">
        <v>2.1599532983070636E-2</v>
      </c>
      <c r="M16" s="12">
        <v>19</v>
      </c>
      <c r="N16" s="13">
        <v>1.59798149705635E-2</v>
      </c>
      <c r="O16" s="14">
        <v>0.94736842105263164</v>
      </c>
    </row>
    <row r="17" spans="2:15" ht="14.4" customHeight="1" thickBot="1">
      <c r="B17" s="66"/>
      <c r="C17" s="65" t="s">
        <v>28</v>
      </c>
      <c r="D17" s="17">
        <v>27</v>
      </c>
      <c r="E17" s="18">
        <v>8.0357142857142863E-2</v>
      </c>
      <c r="F17" s="17">
        <v>16</v>
      </c>
      <c r="G17" s="18">
        <v>6.6115702479338845E-2</v>
      </c>
      <c r="H17" s="19">
        <v>0.6875</v>
      </c>
      <c r="I17" s="17">
        <v>17</v>
      </c>
      <c r="J17" s="19">
        <v>5.9859154929577461E-2</v>
      </c>
      <c r="K17" s="17">
        <v>95</v>
      </c>
      <c r="L17" s="18">
        <v>5.5458260361938121E-2</v>
      </c>
      <c r="M17" s="17">
        <v>61</v>
      </c>
      <c r="N17" s="18">
        <v>5.1303616484440706E-2</v>
      </c>
      <c r="O17" s="19">
        <v>0.55737704918032782</v>
      </c>
    </row>
    <row r="18" spans="2:15" ht="14.4" customHeight="1" thickBot="1">
      <c r="B18" s="20" t="s">
        <v>5</v>
      </c>
      <c r="C18" s="20" t="s">
        <v>29</v>
      </c>
      <c r="D18" s="21">
        <v>336</v>
      </c>
      <c r="E18" s="22">
        <v>0.99999999999999967</v>
      </c>
      <c r="F18" s="21">
        <v>242</v>
      </c>
      <c r="G18" s="22">
        <v>1.0000000000000002</v>
      </c>
      <c r="H18" s="23">
        <v>0.38842975206611574</v>
      </c>
      <c r="I18" s="21">
        <v>284</v>
      </c>
      <c r="J18" s="22">
        <v>0.18309859154929575</v>
      </c>
      <c r="K18" s="21">
        <v>1713</v>
      </c>
      <c r="L18" s="22">
        <v>0.99999999999999978</v>
      </c>
      <c r="M18" s="21">
        <v>1189</v>
      </c>
      <c r="N18" s="22">
        <v>1</v>
      </c>
      <c r="O18" s="23">
        <v>0.44070647603027746</v>
      </c>
    </row>
    <row r="19" spans="2:15" ht="14.4" customHeight="1" thickBot="1">
      <c r="B19" s="61"/>
      <c r="C19" s="11" t="s">
        <v>8</v>
      </c>
      <c r="D19" s="12">
        <v>641</v>
      </c>
      <c r="E19" s="13">
        <v>0.22522839072382292</v>
      </c>
      <c r="F19" s="12">
        <v>540</v>
      </c>
      <c r="G19" s="13">
        <v>0.21101992966002345</v>
      </c>
      <c r="H19" s="14">
        <v>0.18703703703703711</v>
      </c>
      <c r="I19" s="12">
        <v>565</v>
      </c>
      <c r="J19" s="14">
        <v>0.13451327433628313</v>
      </c>
      <c r="K19" s="12">
        <v>3399</v>
      </c>
      <c r="L19" s="13">
        <v>0.21810831622176591</v>
      </c>
      <c r="M19" s="12">
        <v>2910</v>
      </c>
      <c r="N19" s="13">
        <v>0.20184504404522438</v>
      </c>
      <c r="O19" s="14">
        <v>0.16804123711340213</v>
      </c>
    </row>
    <row r="20" spans="2:15" ht="14.4" customHeight="1" thickBot="1">
      <c r="B20" s="62"/>
      <c r="C20" s="16" t="s">
        <v>9</v>
      </c>
      <c r="D20" s="17">
        <v>461</v>
      </c>
      <c r="E20" s="18">
        <v>0.16198172874209416</v>
      </c>
      <c r="F20" s="17">
        <v>558</v>
      </c>
      <c r="G20" s="18">
        <v>0.21805392731535755</v>
      </c>
      <c r="H20" s="19">
        <v>-0.1738351254480287</v>
      </c>
      <c r="I20" s="17">
        <v>444</v>
      </c>
      <c r="J20" s="19">
        <v>3.828828828828823E-2</v>
      </c>
      <c r="K20" s="17">
        <v>2994</v>
      </c>
      <c r="L20" s="18">
        <v>0.19212012320328542</v>
      </c>
      <c r="M20" s="17">
        <v>2888</v>
      </c>
      <c r="N20" s="18">
        <v>0.20031906776721925</v>
      </c>
      <c r="O20" s="19">
        <v>3.6703601108033279E-2</v>
      </c>
    </row>
    <row r="21" spans="2:15" ht="14.4" customHeight="1" thickBot="1">
      <c r="B21" s="62"/>
      <c r="C21" s="11" t="s">
        <v>3</v>
      </c>
      <c r="D21" s="12">
        <v>501</v>
      </c>
      <c r="E21" s="13">
        <v>0.17603654251581166</v>
      </c>
      <c r="F21" s="12">
        <v>605</v>
      </c>
      <c r="G21" s="13">
        <v>0.23642047674872999</v>
      </c>
      <c r="H21" s="14">
        <v>-0.17190082644628102</v>
      </c>
      <c r="I21" s="12">
        <v>526</v>
      </c>
      <c r="J21" s="14">
        <v>-4.7528517110266177E-2</v>
      </c>
      <c r="K21" s="12">
        <v>2943</v>
      </c>
      <c r="L21" s="13">
        <v>0.18884753593429157</v>
      </c>
      <c r="M21" s="12">
        <v>3589</v>
      </c>
      <c r="N21" s="13">
        <v>0.24894222098911009</v>
      </c>
      <c r="O21" s="14">
        <v>-0.17999442741710781</v>
      </c>
    </row>
    <row r="22" spans="2:15" ht="14.4" customHeight="1" thickBot="1">
      <c r="B22" s="62"/>
      <c r="C22" s="63" t="s">
        <v>10</v>
      </c>
      <c r="D22" s="17">
        <v>500</v>
      </c>
      <c r="E22" s="18">
        <v>0.17568517217146873</v>
      </c>
      <c r="F22" s="17">
        <v>280</v>
      </c>
      <c r="G22" s="18">
        <v>0.10941774130519734</v>
      </c>
      <c r="H22" s="19">
        <v>0.78571428571428581</v>
      </c>
      <c r="I22" s="17">
        <v>423</v>
      </c>
      <c r="J22" s="19">
        <v>0.18203309692671388</v>
      </c>
      <c r="K22" s="17">
        <v>2649</v>
      </c>
      <c r="L22" s="18">
        <v>0.16998203285420946</v>
      </c>
      <c r="M22" s="17">
        <v>1579</v>
      </c>
      <c r="N22" s="18">
        <v>0.10952347922591385</v>
      </c>
      <c r="O22" s="19">
        <v>0.67764407853071562</v>
      </c>
    </row>
    <row r="23" spans="2:15" ht="14.4" customHeight="1" thickBot="1">
      <c r="B23" s="62"/>
      <c r="C23" s="64" t="s">
        <v>4</v>
      </c>
      <c r="D23" s="12">
        <v>336</v>
      </c>
      <c r="E23" s="13">
        <v>0.11806043569922699</v>
      </c>
      <c r="F23" s="12">
        <v>228</v>
      </c>
      <c r="G23" s="13">
        <v>8.9097303634232128E-2</v>
      </c>
      <c r="H23" s="14">
        <v>0.47368421052631571</v>
      </c>
      <c r="I23" s="12">
        <v>394</v>
      </c>
      <c r="J23" s="14">
        <v>-0.14720812182741116</v>
      </c>
      <c r="K23" s="12">
        <v>1649</v>
      </c>
      <c r="L23" s="13">
        <v>0.10581365503080083</v>
      </c>
      <c r="M23" s="12">
        <v>1918</v>
      </c>
      <c r="N23" s="13">
        <v>0.13303738641881113</v>
      </c>
      <c r="O23" s="14">
        <v>-0.14025026068821689</v>
      </c>
    </row>
    <row r="24" spans="2:15" ht="14.4" customHeight="1" thickBot="1">
      <c r="B24" s="62"/>
      <c r="C24" s="65" t="s">
        <v>11</v>
      </c>
      <c r="D24" s="17">
        <v>184</v>
      </c>
      <c r="E24" s="18">
        <v>6.4652143359100495E-2</v>
      </c>
      <c r="F24" s="17">
        <v>236</v>
      </c>
      <c r="G24" s="18">
        <v>9.222352481438062E-2</v>
      </c>
      <c r="H24" s="19">
        <v>-0.22033898305084743</v>
      </c>
      <c r="I24" s="17">
        <v>158</v>
      </c>
      <c r="J24" s="19">
        <v>0.16455696202531644</v>
      </c>
      <c r="K24" s="17">
        <v>1038</v>
      </c>
      <c r="L24" s="18">
        <v>6.6606776180698157E-2</v>
      </c>
      <c r="M24" s="17">
        <v>888</v>
      </c>
      <c r="N24" s="18">
        <v>6.1593951584934449E-2</v>
      </c>
      <c r="O24" s="19">
        <v>0.16891891891891886</v>
      </c>
    </row>
    <row r="25" spans="2:15" ht="14.4" customHeight="1" thickBot="1">
      <c r="B25" s="62"/>
      <c r="C25" s="11" t="s">
        <v>12</v>
      </c>
      <c r="D25" s="12">
        <v>169</v>
      </c>
      <c r="E25" s="13">
        <v>5.9381588193956433E-2</v>
      </c>
      <c r="F25" s="12">
        <v>72</v>
      </c>
      <c r="G25" s="13">
        <v>2.8135990621336461E-2</v>
      </c>
      <c r="H25" s="14">
        <v>1.3472222222222223</v>
      </c>
      <c r="I25" s="12">
        <v>99</v>
      </c>
      <c r="J25" s="14">
        <v>0.70707070707070696</v>
      </c>
      <c r="K25" s="12">
        <v>604</v>
      </c>
      <c r="L25" s="13">
        <v>3.8757700205338808E-2</v>
      </c>
      <c r="M25" s="12">
        <v>348</v>
      </c>
      <c r="N25" s="13">
        <v>2.4138170215717555E-2</v>
      </c>
      <c r="O25" s="14">
        <v>0.73563218390804597</v>
      </c>
    </row>
    <row r="26" spans="2:15" ht="14.4" customHeight="1" thickBot="1">
      <c r="B26" s="62"/>
      <c r="C26" s="65" t="s">
        <v>57</v>
      </c>
      <c r="D26" s="17">
        <v>33</v>
      </c>
      <c r="E26" s="18">
        <v>1.1595221363316937E-2</v>
      </c>
      <c r="F26" s="17">
        <v>38</v>
      </c>
      <c r="G26" s="18">
        <v>1.4849550605705353E-2</v>
      </c>
      <c r="H26" s="19">
        <v>-0.13157894736842102</v>
      </c>
      <c r="I26" s="17">
        <v>44</v>
      </c>
      <c r="J26" s="19">
        <v>-0.25</v>
      </c>
      <c r="K26" s="17">
        <v>275</v>
      </c>
      <c r="L26" s="18">
        <v>1.7646303901437371E-2</v>
      </c>
      <c r="M26" s="17">
        <v>285</v>
      </c>
      <c r="N26" s="18">
        <v>1.9768329055975583E-2</v>
      </c>
      <c r="O26" s="19">
        <v>-3.5087719298245612E-2</v>
      </c>
    </row>
    <row r="27" spans="2:15" ht="14.4" customHeight="1" thickBot="1">
      <c r="B27" s="66"/>
      <c r="C27" s="11" t="s">
        <v>28</v>
      </c>
      <c r="D27" s="12">
        <v>21</v>
      </c>
      <c r="E27" s="13">
        <v>7.3787772312016858E-3</v>
      </c>
      <c r="F27" s="12">
        <v>2</v>
      </c>
      <c r="G27" s="13">
        <v>7.8155529503712393E-4</v>
      </c>
      <c r="H27" s="14">
        <v>9.5</v>
      </c>
      <c r="I27" s="12">
        <v>3</v>
      </c>
      <c r="J27" s="14">
        <v>6</v>
      </c>
      <c r="K27" s="12">
        <v>33</v>
      </c>
      <c r="L27" s="13">
        <v>2.1175564681724848E-3</v>
      </c>
      <c r="M27" s="12">
        <v>12</v>
      </c>
      <c r="N27" s="13">
        <v>8.3235069709370886E-4</v>
      </c>
      <c r="O27" s="14">
        <v>1.75</v>
      </c>
    </row>
    <row r="28" spans="2:15" ht="14.4" customHeight="1" thickBot="1">
      <c r="B28" s="20" t="s">
        <v>6</v>
      </c>
      <c r="C28" s="20" t="s">
        <v>29</v>
      </c>
      <c r="D28" s="21">
        <v>2846</v>
      </c>
      <c r="E28" s="22">
        <v>1</v>
      </c>
      <c r="F28" s="21">
        <v>2559</v>
      </c>
      <c r="G28" s="22">
        <v>1</v>
      </c>
      <c r="H28" s="23">
        <v>0.11215318483782721</v>
      </c>
      <c r="I28" s="21">
        <v>2656</v>
      </c>
      <c r="J28" s="22">
        <v>7.1536144578313143E-2</v>
      </c>
      <c r="K28" s="21">
        <v>15584</v>
      </c>
      <c r="L28" s="22">
        <v>1</v>
      </c>
      <c r="M28" s="21">
        <v>14417</v>
      </c>
      <c r="N28" s="22">
        <v>0.99999999999999989</v>
      </c>
      <c r="O28" s="23">
        <v>8.0946105292363235E-2</v>
      </c>
    </row>
    <row r="29" spans="2:15" ht="14.4" customHeight="1" thickBot="1">
      <c r="B29" s="20" t="s">
        <v>46</v>
      </c>
      <c r="C29" s="20" t="s">
        <v>29</v>
      </c>
      <c r="D29" s="21">
        <v>2</v>
      </c>
      <c r="E29" s="22">
        <v>1</v>
      </c>
      <c r="F29" s="21">
        <v>1</v>
      </c>
      <c r="G29" s="22">
        <v>1</v>
      </c>
      <c r="H29" s="23">
        <v>1</v>
      </c>
      <c r="I29" s="21">
        <v>5</v>
      </c>
      <c r="J29" s="22">
        <v>-0.6</v>
      </c>
      <c r="K29" s="21">
        <v>17</v>
      </c>
      <c r="L29" s="22">
        <v>1</v>
      </c>
      <c r="M29" s="21">
        <v>4</v>
      </c>
      <c r="N29" s="22">
        <v>1</v>
      </c>
      <c r="O29" s="23">
        <v>3.25</v>
      </c>
    </row>
    <row r="30" spans="2:15" ht="14.4" customHeight="1" thickBot="1">
      <c r="B30" s="96"/>
      <c r="C30" s="97" t="s">
        <v>29</v>
      </c>
      <c r="D30" s="24">
        <v>3184</v>
      </c>
      <c r="E30" s="25">
        <v>1</v>
      </c>
      <c r="F30" s="24">
        <v>2802</v>
      </c>
      <c r="G30" s="25">
        <v>1</v>
      </c>
      <c r="H30" s="26">
        <v>0.1363311920057102</v>
      </c>
      <c r="I30" s="24">
        <v>2945</v>
      </c>
      <c r="J30" s="26">
        <v>8.115449915110351E-2</v>
      </c>
      <c r="K30" s="24">
        <v>17314</v>
      </c>
      <c r="L30" s="25">
        <v>1</v>
      </c>
      <c r="M30" s="24">
        <v>15610</v>
      </c>
      <c r="N30" s="25">
        <v>1</v>
      </c>
      <c r="O30" s="26">
        <v>0.10916079436258808</v>
      </c>
    </row>
    <row r="31" spans="2:15" ht="14.4" customHeight="1">
      <c r="B31" s="1" t="s">
        <v>60</v>
      </c>
      <c r="C31" s="27"/>
      <c r="D31" s="1"/>
      <c r="E31" s="1"/>
      <c r="F31" s="1"/>
      <c r="G31" s="1"/>
    </row>
    <row r="32" spans="2:15">
      <c r="B32" s="28" t="s">
        <v>61</v>
      </c>
      <c r="C32" s="1"/>
      <c r="D32" s="1"/>
      <c r="E32" s="1"/>
      <c r="F32" s="1"/>
      <c r="G32" s="1"/>
    </row>
    <row r="34" spans="2:15">
      <c r="B34" s="88" t="s">
        <v>34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59"/>
    </row>
    <row r="35" spans="2:15" ht="14.4" thickBot="1">
      <c r="B35" s="95" t="s">
        <v>35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60" t="s">
        <v>31</v>
      </c>
    </row>
    <row r="36" spans="2:15" ht="14.4" customHeight="1">
      <c r="B36" s="110" t="s">
        <v>20</v>
      </c>
      <c r="C36" s="112" t="s">
        <v>1</v>
      </c>
      <c r="D36" s="92" t="s">
        <v>89</v>
      </c>
      <c r="E36" s="92"/>
      <c r="F36" s="92"/>
      <c r="G36" s="92"/>
      <c r="H36" s="83"/>
      <c r="I36" s="82" t="s">
        <v>82</v>
      </c>
      <c r="J36" s="83"/>
      <c r="K36" s="82" t="s">
        <v>93</v>
      </c>
      <c r="L36" s="92"/>
      <c r="M36" s="92"/>
      <c r="N36" s="92"/>
      <c r="O36" s="93"/>
    </row>
    <row r="37" spans="2:15" ht="14.4" customHeight="1" thickBot="1">
      <c r="B37" s="111"/>
      <c r="C37" s="113"/>
      <c r="D37" s="90" t="s">
        <v>90</v>
      </c>
      <c r="E37" s="90"/>
      <c r="F37" s="90"/>
      <c r="G37" s="90"/>
      <c r="H37" s="94"/>
      <c r="I37" s="89" t="s">
        <v>83</v>
      </c>
      <c r="J37" s="94"/>
      <c r="K37" s="89" t="s">
        <v>94</v>
      </c>
      <c r="L37" s="90"/>
      <c r="M37" s="90"/>
      <c r="N37" s="90"/>
      <c r="O37" s="91"/>
    </row>
    <row r="38" spans="2:15" ht="14.4" customHeight="1">
      <c r="B38" s="111"/>
      <c r="C38" s="113"/>
      <c r="D38" s="84">
        <v>2023</v>
      </c>
      <c r="E38" s="85"/>
      <c r="F38" s="84">
        <v>2022</v>
      </c>
      <c r="G38" s="85"/>
      <c r="H38" s="100" t="s">
        <v>21</v>
      </c>
      <c r="I38" s="80">
        <v>2022</v>
      </c>
      <c r="J38" s="80" t="s">
        <v>91</v>
      </c>
      <c r="K38" s="84">
        <v>2023</v>
      </c>
      <c r="L38" s="85"/>
      <c r="M38" s="84">
        <v>2022</v>
      </c>
      <c r="N38" s="85"/>
      <c r="O38" s="100" t="s">
        <v>21</v>
      </c>
    </row>
    <row r="39" spans="2:15" ht="18.75" customHeight="1" thickBot="1">
      <c r="B39" s="102" t="s">
        <v>20</v>
      </c>
      <c r="C39" s="104" t="s">
        <v>23</v>
      </c>
      <c r="D39" s="86"/>
      <c r="E39" s="87"/>
      <c r="F39" s="86"/>
      <c r="G39" s="87"/>
      <c r="H39" s="101"/>
      <c r="I39" s="81"/>
      <c r="J39" s="81"/>
      <c r="K39" s="86"/>
      <c r="L39" s="87"/>
      <c r="M39" s="86"/>
      <c r="N39" s="87"/>
      <c r="O39" s="101"/>
    </row>
    <row r="40" spans="2:15" ht="14.4" customHeight="1">
      <c r="B40" s="102"/>
      <c r="C40" s="104"/>
      <c r="D40" s="4" t="s">
        <v>24</v>
      </c>
      <c r="E40" s="5" t="s">
        <v>2</v>
      </c>
      <c r="F40" s="4" t="s">
        <v>24</v>
      </c>
      <c r="G40" s="5" t="s">
        <v>2</v>
      </c>
      <c r="H40" s="106" t="s">
        <v>25</v>
      </c>
      <c r="I40" s="6" t="s">
        <v>24</v>
      </c>
      <c r="J40" s="108" t="s">
        <v>92</v>
      </c>
      <c r="K40" s="4" t="s">
        <v>24</v>
      </c>
      <c r="L40" s="5" t="s">
        <v>2</v>
      </c>
      <c r="M40" s="4" t="s">
        <v>24</v>
      </c>
      <c r="N40" s="5" t="s">
        <v>2</v>
      </c>
      <c r="O40" s="106" t="s">
        <v>25</v>
      </c>
    </row>
    <row r="41" spans="2:15" ht="27" thickBot="1">
      <c r="B41" s="103"/>
      <c r="C41" s="105"/>
      <c r="D41" s="7" t="s">
        <v>26</v>
      </c>
      <c r="E41" s="8" t="s">
        <v>27</v>
      </c>
      <c r="F41" s="7" t="s">
        <v>26</v>
      </c>
      <c r="G41" s="8" t="s">
        <v>27</v>
      </c>
      <c r="H41" s="107"/>
      <c r="I41" s="9" t="s">
        <v>26</v>
      </c>
      <c r="J41" s="109"/>
      <c r="K41" s="7" t="s">
        <v>26</v>
      </c>
      <c r="L41" s="8" t="s">
        <v>27</v>
      </c>
      <c r="M41" s="7" t="s">
        <v>26</v>
      </c>
      <c r="N41" s="8" t="s">
        <v>27</v>
      </c>
      <c r="O41" s="107"/>
    </row>
    <row r="42" spans="2:15" ht="14.4" thickBot="1">
      <c r="B42" s="61"/>
      <c r="C42" s="11" t="s">
        <v>4</v>
      </c>
      <c r="D42" s="12"/>
      <c r="E42" s="13"/>
      <c r="F42" s="12"/>
      <c r="G42" s="13"/>
      <c r="H42" s="14"/>
      <c r="I42" s="12"/>
      <c r="J42" s="14"/>
      <c r="K42" s="12">
        <v>1</v>
      </c>
      <c r="L42" s="13">
        <v>0.5</v>
      </c>
      <c r="M42" s="12">
        <v>0</v>
      </c>
      <c r="N42" s="13">
        <v>0</v>
      </c>
      <c r="O42" s="14"/>
    </row>
    <row r="43" spans="2:15" ht="14.4" thickBot="1">
      <c r="B43" s="67"/>
      <c r="C43" s="11" t="s">
        <v>12</v>
      </c>
      <c r="D43" s="12"/>
      <c r="E43" s="13"/>
      <c r="F43" s="12"/>
      <c r="G43" s="13"/>
      <c r="H43" s="14"/>
      <c r="I43" s="12"/>
      <c r="J43" s="14"/>
      <c r="K43" s="12">
        <v>1</v>
      </c>
      <c r="L43" s="13">
        <v>0.5</v>
      </c>
      <c r="M43" s="12">
        <v>1</v>
      </c>
      <c r="N43" s="13">
        <v>1</v>
      </c>
      <c r="O43" s="14">
        <v>0</v>
      </c>
    </row>
    <row r="44" spans="2:15" ht="14.4" thickBot="1">
      <c r="B44" s="20" t="s">
        <v>5</v>
      </c>
      <c r="C44" s="20" t="s">
        <v>29</v>
      </c>
      <c r="D44" s="21">
        <v>0</v>
      </c>
      <c r="E44" s="22">
        <v>0</v>
      </c>
      <c r="F44" s="21">
        <v>0</v>
      </c>
      <c r="G44" s="22">
        <v>0</v>
      </c>
      <c r="H44" s="23"/>
      <c r="I44" s="21">
        <v>0</v>
      </c>
      <c r="J44" s="22">
        <v>0</v>
      </c>
      <c r="K44" s="21">
        <v>2</v>
      </c>
      <c r="L44" s="22">
        <v>1</v>
      </c>
      <c r="M44" s="21">
        <v>1</v>
      </c>
      <c r="N44" s="22">
        <v>1</v>
      </c>
      <c r="O44" s="23">
        <v>1</v>
      </c>
    </row>
    <row r="45" spans="2:15" ht="14.4" thickBot="1">
      <c r="B45" s="61"/>
      <c r="C45" s="11" t="s">
        <v>8</v>
      </c>
      <c r="D45" s="12">
        <v>506</v>
      </c>
      <c r="E45" s="13">
        <v>0.21614694574967963</v>
      </c>
      <c r="F45" s="12">
        <v>411</v>
      </c>
      <c r="G45" s="13">
        <v>0.20508982035928144</v>
      </c>
      <c r="H45" s="14">
        <v>0.23114355231143557</v>
      </c>
      <c r="I45" s="12">
        <v>441</v>
      </c>
      <c r="J45" s="14">
        <v>0.14739229024943312</v>
      </c>
      <c r="K45" s="12">
        <v>2734</v>
      </c>
      <c r="L45" s="13">
        <v>0.21284546516154146</v>
      </c>
      <c r="M45" s="12">
        <v>2381</v>
      </c>
      <c r="N45" s="13">
        <v>0.20319167093360641</v>
      </c>
      <c r="O45" s="14">
        <v>0.14825703485930286</v>
      </c>
    </row>
    <row r="46" spans="2:15" ht="14.4" thickBot="1">
      <c r="B46" s="62"/>
      <c r="C46" s="16" t="s">
        <v>3</v>
      </c>
      <c r="D46" s="17">
        <v>446</v>
      </c>
      <c r="E46" s="18">
        <v>0.19051687313114055</v>
      </c>
      <c r="F46" s="17">
        <v>556</v>
      </c>
      <c r="G46" s="18">
        <v>0.27744510978043913</v>
      </c>
      <c r="H46" s="19">
        <v>-0.19784172661870503</v>
      </c>
      <c r="I46" s="17">
        <v>489</v>
      </c>
      <c r="J46" s="19">
        <v>-8.7934560327198374E-2</v>
      </c>
      <c r="K46" s="17">
        <v>2692</v>
      </c>
      <c r="L46" s="18">
        <v>0.2095757103931491</v>
      </c>
      <c r="M46" s="17">
        <v>3250</v>
      </c>
      <c r="N46" s="18">
        <v>0.27735108380269669</v>
      </c>
      <c r="O46" s="19">
        <v>-0.1716923076923077</v>
      </c>
    </row>
    <row r="47" spans="2:15" ht="14.4" thickBot="1">
      <c r="B47" s="62"/>
      <c r="C47" s="11" t="s">
        <v>9</v>
      </c>
      <c r="D47" s="12">
        <v>383</v>
      </c>
      <c r="E47" s="13">
        <v>0.16360529688167449</v>
      </c>
      <c r="F47" s="12">
        <v>463</v>
      </c>
      <c r="G47" s="13">
        <v>0.23103792415169661</v>
      </c>
      <c r="H47" s="14">
        <v>-0.17278617710583155</v>
      </c>
      <c r="I47" s="12">
        <v>376</v>
      </c>
      <c r="J47" s="14">
        <v>1.8617021276595702E-2</v>
      </c>
      <c r="K47" s="12">
        <v>2481</v>
      </c>
      <c r="L47" s="13">
        <v>0.19314908524717789</v>
      </c>
      <c r="M47" s="12">
        <v>2401</v>
      </c>
      <c r="N47" s="13">
        <v>0.20489844683393071</v>
      </c>
      <c r="O47" s="14">
        <v>3.3319450229071235E-2</v>
      </c>
    </row>
    <row r="48" spans="2:15" ht="14.4" thickBot="1">
      <c r="B48" s="62"/>
      <c r="C48" s="63" t="s">
        <v>10</v>
      </c>
      <c r="D48" s="17">
        <v>429</v>
      </c>
      <c r="E48" s="18">
        <v>0.18325501922255447</v>
      </c>
      <c r="F48" s="17">
        <v>176</v>
      </c>
      <c r="G48" s="18">
        <v>8.7824351297405193E-2</v>
      </c>
      <c r="H48" s="19">
        <v>1.4375</v>
      </c>
      <c r="I48" s="17">
        <v>343</v>
      </c>
      <c r="J48" s="19">
        <v>0.25072886297376096</v>
      </c>
      <c r="K48" s="17">
        <v>2211</v>
      </c>
      <c r="L48" s="18">
        <v>0.1721292331646555</v>
      </c>
      <c r="M48" s="17">
        <v>1152</v>
      </c>
      <c r="N48" s="18">
        <v>9.8310291858678955E-2</v>
      </c>
      <c r="O48" s="19">
        <v>0.91927083333333326</v>
      </c>
    </row>
    <row r="49" spans="2:15" ht="14.4" thickBot="1">
      <c r="B49" s="62"/>
      <c r="C49" s="64" t="s">
        <v>4</v>
      </c>
      <c r="D49" s="12">
        <v>258</v>
      </c>
      <c r="E49" s="13">
        <v>0.11020931225971807</v>
      </c>
      <c r="F49" s="12">
        <v>136</v>
      </c>
      <c r="G49" s="13">
        <v>6.7864271457085831E-2</v>
      </c>
      <c r="H49" s="14">
        <v>0.89705882352941169</v>
      </c>
      <c r="I49" s="12">
        <v>282</v>
      </c>
      <c r="J49" s="14">
        <v>-8.5106382978723416E-2</v>
      </c>
      <c r="K49" s="12">
        <v>1183</v>
      </c>
      <c r="L49" s="13">
        <v>9.2098092643051771E-2</v>
      </c>
      <c r="M49" s="12">
        <v>1337</v>
      </c>
      <c r="N49" s="13">
        <v>0.11409796893667862</v>
      </c>
      <c r="O49" s="14">
        <v>-0.11518324607329844</v>
      </c>
    </row>
    <row r="50" spans="2:15" ht="14.4" thickBot="1">
      <c r="B50" s="62"/>
      <c r="C50" s="65" t="s">
        <v>11</v>
      </c>
      <c r="D50" s="17">
        <v>135</v>
      </c>
      <c r="E50" s="18">
        <v>5.7667663391712941E-2</v>
      </c>
      <c r="F50" s="17">
        <v>168</v>
      </c>
      <c r="G50" s="18">
        <v>8.3832335329341312E-2</v>
      </c>
      <c r="H50" s="19">
        <v>-0.1964285714285714</v>
      </c>
      <c r="I50" s="17">
        <v>119</v>
      </c>
      <c r="J50" s="19">
        <v>0.13445378151260501</v>
      </c>
      <c r="K50" s="17">
        <v>770</v>
      </c>
      <c r="L50" s="18">
        <v>5.9945504087193457E-2</v>
      </c>
      <c r="M50" s="17">
        <v>637</v>
      </c>
      <c r="N50" s="18">
        <v>5.4360812425328552E-2</v>
      </c>
      <c r="O50" s="19">
        <v>0.20879120879120872</v>
      </c>
    </row>
    <row r="51" spans="2:15" ht="14.4" thickBot="1">
      <c r="B51" s="62"/>
      <c r="C51" s="11" t="s">
        <v>12</v>
      </c>
      <c r="D51" s="12">
        <v>150</v>
      </c>
      <c r="E51" s="13">
        <v>6.4075181546347712E-2</v>
      </c>
      <c r="F51" s="12">
        <v>58</v>
      </c>
      <c r="G51" s="13">
        <v>2.8942115768463075E-2</v>
      </c>
      <c r="H51" s="14">
        <v>1.5862068965517242</v>
      </c>
      <c r="I51" s="12">
        <v>90</v>
      </c>
      <c r="J51" s="14">
        <v>0.66666666666666674</v>
      </c>
      <c r="K51" s="12">
        <v>495</v>
      </c>
      <c r="L51" s="13">
        <v>3.8536395484624369E-2</v>
      </c>
      <c r="M51" s="12">
        <v>277</v>
      </c>
      <c r="N51" s="13">
        <v>2.3638846219491381E-2</v>
      </c>
      <c r="O51" s="14">
        <v>0.78700361010830333</v>
      </c>
    </row>
    <row r="52" spans="2:15" ht="14.4" thickBot="1">
      <c r="B52" s="62"/>
      <c r="C52" s="65" t="s">
        <v>57</v>
      </c>
      <c r="D52" s="17">
        <v>33</v>
      </c>
      <c r="E52" s="18">
        <v>1.4096539940196497E-2</v>
      </c>
      <c r="F52" s="17">
        <v>36</v>
      </c>
      <c r="G52" s="18">
        <v>1.7964071856287425E-2</v>
      </c>
      <c r="H52" s="19">
        <v>-8.333333333333337E-2</v>
      </c>
      <c r="I52" s="17">
        <v>44</v>
      </c>
      <c r="J52" s="19">
        <v>-0.25</v>
      </c>
      <c r="K52" s="17">
        <v>270</v>
      </c>
      <c r="L52" s="18">
        <v>2.1019852082522383E-2</v>
      </c>
      <c r="M52" s="17">
        <v>280</v>
      </c>
      <c r="N52" s="18">
        <v>2.3894862604540025E-2</v>
      </c>
      <c r="O52" s="19">
        <v>-3.5714285714285698E-2</v>
      </c>
    </row>
    <row r="53" spans="2:15" ht="14.4" thickBot="1">
      <c r="B53" s="66"/>
      <c r="C53" s="11" t="s">
        <v>28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1</v>
      </c>
      <c r="J53" s="14">
        <v>-1</v>
      </c>
      <c r="K53" s="12">
        <v>1</v>
      </c>
      <c r="L53" s="13">
        <v>7.7851304009342152E-5</v>
      </c>
      <c r="M53" s="12">
        <v>0</v>
      </c>
      <c r="N53" s="13">
        <v>0</v>
      </c>
      <c r="O53" s="14"/>
    </row>
    <row r="54" spans="2:15" ht="14.4" thickBot="1">
      <c r="B54" s="20" t="s">
        <v>6</v>
      </c>
      <c r="C54" s="20" t="s">
        <v>29</v>
      </c>
      <c r="D54" s="21">
        <v>2340</v>
      </c>
      <c r="E54" s="22">
        <v>0.99957283212302439</v>
      </c>
      <c r="F54" s="21">
        <v>2004</v>
      </c>
      <c r="G54" s="22">
        <v>1</v>
      </c>
      <c r="H54" s="23">
        <v>0.16766467065868262</v>
      </c>
      <c r="I54" s="21">
        <v>2185</v>
      </c>
      <c r="J54" s="22">
        <v>7.0938215102974933E-2</v>
      </c>
      <c r="K54" s="21">
        <v>12837</v>
      </c>
      <c r="L54" s="22">
        <v>0.99937718956792554</v>
      </c>
      <c r="M54" s="21">
        <v>11715</v>
      </c>
      <c r="N54" s="22">
        <v>0.9997439836149512</v>
      </c>
      <c r="O54" s="23">
        <v>9.5774647887324038E-2</v>
      </c>
    </row>
    <row r="55" spans="2:15" ht="14.4" thickBot="1">
      <c r="B55" s="20" t="s">
        <v>46</v>
      </c>
      <c r="C55" s="20" t="s">
        <v>29</v>
      </c>
      <c r="D55" s="21">
        <v>1</v>
      </c>
      <c r="E55" s="22">
        <v>1</v>
      </c>
      <c r="F55" s="21">
        <v>0</v>
      </c>
      <c r="G55" s="22">
        <v>1</v>
      </c>
      <c r="H55" s="23"/>
      <c r="I55" s="21">
        <v>2</v>
      </c>
      <c r="J55" s="22">
        <v>-0.5</v>
      </c>
      <c r="K55" s="21">
        <v>6</v>
      </c>
      <c r="L55" s="22">
        <v>1</v>
      </c>
      <c r="M55" s="21">
        <v>2</v>
      </c>
      <c r="N55" s="22">
        <v>1</v>
      </c>
      <c r="O55" s="23">
        <v>2</v>
      </c>
    </row>
    <row r="56" spans="2:15" ht="14.4" thickBot="1">
      <c r="B56" s="96"/>
      <c r="C56" s="97" t="s">
        <v>29</v>
      </c>
      <c r="D56" s="24">
        <v>2341</v>
      </c>
      <c r="E56" s="25">
        <v>1</v>
      </c>
      <c r="F56" s="24">
        <v>2004</v>
      </c>
      <c r="G56" s="25">
        <v>1</v>
      </c>
      <c r="H56" s="26">
        <v>0.16816367265469068</v>
      </c>
      <c r="I56" s="24">
        <v>2187</v>
      </c>
      <c r="J56" s="26">
        <v>7.0416095107453058E-2</v>
      </c>
      <c r="K56" s="24">
        <v>12845</v>
      </c>
      <c r="L56" s="25">
        <v>1</v>
      </c>
      <c r="M56" s="24">
        <v>11718</v>
      </c>
      <c r="N56" s="25">
        <v>1</v>
      </c>
      <c r="O56" s="26">
        <v>9.6176821983273486E-2</v>
      </c>
    </row>
    <row r="57" spans="2:15">
      <c r="B57" s="68" t="s">
        <v>38</v>
      </c>
      <c r="C57" s="31"/>
      <c r="D57" s="31"/>
      <c r="E57" s="31"/>
      <c r="F57" s="31"/>
      <c r="G57" s="31"/>
      <c r="H57" s="31"/>
      <c r="I57" s="73"/>
      <c r="J57" s="31"/>
      <c r="K57" s="31"/>
      <c r="L57" s="31"/>
      <c r="M57" s="31"/>
      <c r="N57" s="31"/>
      <c r="O57" s="31"/>
    </row>
    <row r="58" spans="2: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>
      <c r="B59" s="88" t="s">
        <v>44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59"/>
    </row>
    <row r="60" spans="2:15" ht="14.4" thickBot="1">
      <c r="B60" s="95" t="s">
        <v>45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60" t="s">
        <v>31</v>
      </c>
    </row>
    <row r="61" spans="2:15">
      <c r="B61" s="110" t="s">
        <v>20</v>
      </c>
      <c r="C61" s="112" t="s">
        <v>1</v>
      </c>
      <c r="D61" s="92" t="s">
        <v>89</v>
      </c>
      <c r="E61" s="92"/>
      <c r="F61" s="92"/>
      <c r="G61" s="92"/>
      <c r="H61" s="83"/>
      <c r="I61" s="82" t="s">
        <v>82</v>
      </c>
      <c r="J61" s="83"/>
      <c r="K61" s="82" t="s">
        <v>93</v>
      </c>
      <c r="L61" s="92"/>
      <c r="M61" s="92"/>
      <c r="N61" s="92"/>
      <c r="O61" s="93"/>
    </row>
    <row r="62" spans="2:15" ht="14.4" thickBot="1">
      <c r="B62" s="111"/>
      <c r="C62" s="113"/>
      <c r="D62" s="90" t="s">
        <v>90</v>
      </c>
      <c r="E62" s="90"/>
      <c r="F62" s="90"/>
      <c r="G62" s="90"/>
      <c r="H62" s="94"/>
      <c r="I62" s="89" t="s">
        <v>83</v>
      </c>
      <c r="J62" s="94"/>
      <c r="K62" s="89" t="s">
        <v>94</v>
      </c>
      <c r="L62" s="90"/>
      <c r="M62" s="90"/>
      <c r="N62" s="90"/>
      <c r="O62" s="91"/>
    </row>
    <row r="63" spans="2:15" ht="15" customHeight="1">
      <c r="B63" s="111"/>
      <c r="C63" s="113"/>
      <c r="D63" s="84">
        <v>2023</v>
      </c>
      <c r="E63" s="85"/>
      <c r="F63" s="84">
        <v>2022</v>
      </c>
      <c r="G63" s="85"/>
      <c r="H63" s="100" t="s">
        <v>21</v>
      </c>
      <c r="I63" s="80">
        <v>2022</v>
      </c>
      <c r="J63" s="80" t="s">
        <v>91</v>
      </c>
      <c r="K63" s="84">
        <v>2023</v>
      </c>
      <c r="L63" s="85"/>
      <c r="M63" s="84">
        <v>2022</v>
      </c>
      <c r="N63" s="85"/>
      <c r="O63" s="100" t="s">
        <v>21</v>
      </c>
    </row>
    <row r="64" spans="2:15" ht="14.4" customHeight="1" thickBot="1">
      <c r="B64" s="102" t="s">
        <v>20</v>
      </c>
      <c r="C64" s="104" t="s">
        <v>23</v>
      </c>
      <c r="D64" s="86"/>
      <c r="E64" s="87"/>
      <c r="F64" s="86"/>
      <c r="G64" s="87"/>
      <c r="H64" s="101"/>
      <c r="I64" s="81"/>
      <c r="J64" s="81"/>
      <c r="K64" s="86"/>
      <c r="L64" s="87"/>
      <c r="M64" s="86"/>
      <c r="N64" s="87"/>
      <c r="O64" s="101"/>
    </row>
    <row r="65" spans="2:15" ht="15" customHeight="1">
      <c r="B65" s="102"/>
      <c r="C65" s="104"/>
      <c r="D65" s="4" t="s">
        <v>24</v>
      </c>
      <c r="E65" s="5" t="s">
        <v>2</v>
      </c>
      <c r="F65" s="4" t="s">
        <v>24</v>
      </c>
      <c r="G65" s="5" t="s">
        <v>2</v>
      </c>
      <c r="H65" s="106" t="s">
        <v>25</v>
      </c>
      <c r="I65" s="6" t="s">
        <v>24</v>
      </c>
      <c r="J65" s="108" t="s">
        <v>92</v>
      </c>
      <c r="K65" s="4" t="s">
        <v>24</v>
      </c>
      <c r="L65" s="5" t="s">
        <v>2</v>
      </c>
      <c r="M65" s="4" t="s">
        <v>24</v>
      </c>
      <c r="N65" s="5" t="s">
        <v>2</v>
      </c>
      <c r="O65" s="106" t="s">
        <v>25</v>
      </c>
    </row>
    <row r="66" spans="2:15" ht="14.25" customHeight="1" thickBot="1">
      <c r="B66" s="103"/>
      <c r="C66" s="105"/>
      <c r="D66" s="7" t="s">
        <v>26</v>
      </c>
      <c r="E66" s="8" t="s">
        <v>27</v>
      </c>
      <c r="F66" s="7" t="s">
        <v>26</v>
      </c>
      <c r="G66" s="8" t="s">
        <v>27</v>
      </c>
      <c r="H66" s="107"/>
      <c r="I66" s="9" t="s">
        <v>26</v>
      </c>
      <c r="J66" s="109"/>
      <c r="K66" s="7" t="s">
        <v>26</v>
      </c>
      <c r="L66" s="8" t="s">
        <v>27</v>
      </c>
      <c r="M66" s="7" t="s">
        <v>26</v>
      </c>
      <c r="N66" s="8" t="s">
        <v>27</v>
      </c>
      <c r="O66" s="107"/>
    </row>
    <row r="67" spans="2:15" ht="14.4" thickBot="1">
      <c r="B67" s="61"/>
      <c r="C67" s="11" t="s">
        <v>12</v>
      </c>
      <c r="D67" s="12">
        <v>203</v>
      </c>
      <c r="E67" s="13">
        <v>0.60416666666666663</v>
      </c>
      <c r="F67" s="12">
        <v>142</v>
      </c>
      <c r="G67" s="13">
        <v>0.58677685950413228</v>
      </c>
      <c r="H67" s="14">
        <v>0.42957746478873249</v>
      </c>
      <c r="I67" s="12">
        <v>145</v>
      </c>
      <c r="J67" s="14">
        <v>0.39999999999999991</v>
      </c>
      <c r="K67" s="12">
        <v>901</v>
      </c>
      <c r="L67" s="13">
        <v>0.52659263588544714</v>
      </c>
      <c r="M67" s="12">
        <v>687</v>
      </c>
      <c r="N67" s="13">
        <v>0.57828282828282829</v>
      </c>
      <c r="O67" s="14">
        <v>0.31149927219796214</v>
      </c>
    </row>
    <row r="68" spans="2:15" ht="14.4" thickBot="1">
      <c r="B68" s="62"/>
      <c r="C68" s="16" t="s">
        <v>9</v>
      </c>
      <c r="D68" s="17">
        <v>35</v>
      </c>
      <c r="E68" s="18">
        <v>0.10416666666666667</v>
      </c>
      <c r="F68" s="17">
        <v>28</v>
      </c>
      <c r="G68" s="18">
        <v>0.11570247933884298</v>
      </c>
      <c r="H68" s="19">
        <v>0.25</v>
      </c>
      <c r="I68" s="17">
        <v>39</v>
      </c>
      <c r="J68" s="19">
        <v>-0.10256410256410253</v>
      </c>
      <c r="K68" s="17">
        <v>223</v>
      </c>
      <c r="L68" s="18">
        <v>0.13033313851548803</v>
      </c>
      <c r="M68" s="17">
        <v>151</v>
      </c>
      <c r="N68" s="18">
        <v>0.12710437710437711</v>
      </c>
      <c r="O68" s="19">
        <v>0.47682119205298013</v>
      </c>
    </row>
    <row r="69" spans="2:15" ht="14.4" thickBot="1">
      <c r="B69" s="62"/>
      <c r="C69" s="11" t="s">
        <v>36</v>
      </c>
      <c r="D69" s="12">
        <v>36</v>
      </c>
      <c r="E69" s="13">
        <v>0.10714285714285714</v>
      </c>
      <c r="F69" s="12">
        <v>16</v>
      </c>
      <c r="G69" s="13">
        <v>6.6115702479338845E-2</v>
      </c>
      <c r="H69" s="14">
        <v>1.25</v>
      </c>
      <c r="I69" s="12"/>
      <c r="J69" s="14"/>
      <c r="K69" s="12">
        <v>189</v>
      </c>
      <c r="L69" s="13">
        <v>0.11046171829339567</v>
      </c>
      <c r="M69" s="12">
        <v>81</v>
      </c>
      <c r="N69" s="13">
        <v>6.8181818181818177E-2</v>
      </c>
      <c r="O69" s="14">
        <v>1.3333333333333335</v>
      </c>
    </row>
    <row r="70" spans="2:15" ht="14.4" customHeight="1" thickBot="1">
      <c r="B70" s="62"/>
      <c r="C70" s="63" t="s">
        <v>4</v>
      </c>
      <c r="D70" s="17">
        <v>24</v>
      </c>
      <c r="E70" s="18">
        <v>7.1428571428571425E-2</v>
      </c>
      <c r="F70" s="17">
        <v>27</v>
      </c>
      <c r="G70" s="18">
        <v>0.1115702479338843</v>
      </c>
      <c r="H70" s="19">
        <v>-0.11111111111111116</v>
      </c>
      <c r="I70" s="17"/>
      <c r="J70" s="19"/>
      <c r="K70" s="17">
        <v>163</v>
      </c>
      <c r="L70" s="18">
        <v>9.5265926358854475E-2</v>
      </c>
      <c r="M70" s="17">
        <v>135</v>
      </c>
      <c r="N70" s="18">
        <v>0.11363636363636363</v>
      </c>
      <c r="O70" s="19">
        <v>0.20740740740740748</v>
      </c>
    </row>
    <row r="71" spans="2:15" ht="14.4" customHeight="1" thickBot="1">
      <c r="B71" s="62"/>
      <c r="C71" s="64" t="s">
        <v>3</v>
      </c>
      <c r="D71" s="12">
        <v>3</v>
      </c>
      <c r="E71" s="13">
        <v>8.9285714285714281E-3</v>
      </c>
      <c r="F71" s="12">
        <v>6</v>
      </c>
      <c r="G71" s="13">
        <v>2.4793388429752067E-2</v>
      </c>
      <c r="H71" s="14">
        <v>-0.5</v>
      </c>
      <c r="I71" s="12">
        <v>14</v>
      </c>
      <c r="J71" s="14">
        <v>-0.7857142857142857</v>
      </c>
      <c r="K71" s="12">
        <v>66</v>
      </c>
      <c r="L71" s="13">
        <v>3.8573933372296899E-2</v>
      </c>
      <c r="M71" s="12">
        <v>54</v>
      </c>
      <c r="N71" s="13">
        <v>4.5454545454545456E-2</v>
      </c>
      <c r="O71" s="14">
        <v>0.22222222222222232</v>
      </c>
    </row>
    <row r="72" spans="2:15" ht="14.4" customHeight="1" thickBot="1">
      <c r="B72" s="62"/>
      <c r="C72" s="65" t="s">
        <v>16</v>
      </c>
      <c r="D72" s="17">
        <v>0</v>
      </c>
      <c r="E72" s="18">
        <v>0</v>
      </c>
      <c r="F72" s="17">
        <v>0</v>
      </c>
      <c r="G72" s="18">
        <v>0</v>
      </c>
      <c r="H72" s="19"/>
      <c r="I72" s="17">
        <v>6</v>
      </c>
      <c r="J72" s="19">
        <v>-1</v>
      </c>
      <c r="K72" s="17">
        <v>37</v>
      </c>
      <c r="L72" s="18">
        <v>2.1624780829924022E-2</v>
      </c>
      <c r="M72" s="17">
        <v>0</v>
      </c>
      <c r="N72" s="18">
        <v>0</v>
      </c>
      <c r="O72" s="19"/>
    </row>
    <row r="73" spans="2:15" ht="14.4" customHeight="1" thickBot="1">
      <c r="B73" s="62"/>
      <c r="C73" s="11" t="s">
        <v>11</v>
      </c>
      <c r="D73" s="12">
        <v>8</v>
      </c>
      <c r="E73" s="13">
        <v>2.3809523809523808E-2</v>
      </c>
      <c r="F73" s="12">
        <v>7</v>
      </c>
      <c r="G73" s="13">
        <v>2.8925619834710745E-2</v>
      </c>
      <c r="H73" s="14">
        <v>0.14285714285714279</v>
      </c>
      <c r="I73" s="12">
        <v>6</v>
      </c>
      <c r="J73" s="14">
        <v>0.33333333333333326</v>
      </c>
      <c r="K73" s="12">
        <v>37</v>
      </c>
      <c r="L73" s="13">
        <v>2.1624780829924022E-2</v>
      </c>
      <c r="M73" s="12">
        <v>19</v>
      </c>
      <c r="N73" s="13">
        <v>1.5993265993265993E-2</v>
      </c>
      <c r="O73" s="14">
        <v>0.94736842105263164</v>
      </c>
    </row>
    <row r="74" spans="2:15" ht="14.4" thickBot="1">
      <c r="B74" s="62"/>
      <c r="C74" s="65" t="s">
        <v>28</v>
      </c>
      <c r="D74" s="17">
        <v>27</v>
      </c>
      <c r="E74" s="18">
        <v>8.0357142857142849E-2</v>
      </c>
      <c r="F74" s="17">
        <v>16</v>
      </c>
      <c r="G74" s="18">
        <v>6.6115702479338845E-2</v>
      </c>
      <c r="H74" s="19">
        <v>0.6875</v>
      </c>
      <c r="I74" s="17">
        <v>11</v>
      </c>
      <c r="J74" s="19">
        <v>1.4545454545454546</v>
      </c>
      <c r="K74" s="17">
        <v>95</v>
      </c>
      <c r="L74" s="18">
        <v>5.5523085914669784E-2</v>
      </c>
      <c r="M74" s="17">
        <v>61</v>
      </c>
      <c r="N74" s="18">
        <v>5.1346801346801363E-2</v>
      </c>
      <c r="O74" s="19">
        <v>0.55737704918032782</v>
      </c>
    </row>
    <row r="75" spans="2:15" ht="15" customHeight="1" thickBot="1">
      <c r="B75" s="20" t="s">
        <v>5</v>
      </c>
      <c r="C75" s="20" t="s">
        <v>29</v>
      </c>
      <c r="D75" s="21">
        <v>336</v>
      </c>
      <c r="E75" s="22">
        <v>0.99999999999999967</v>
      </c>
      <c r="F75" s="21">
        <v>242</v>
      </c>
      <c r="G75" s="22">
        <v>1.0000000000000002</v>
      </c>
      <c r="H75" s="23">
        <v>0.38842975206611574</v>
      </c>
      <c r="I75" s="21">
        <v>221</v>
      </c>
      <c r="J75" s="22">
        <v>6.3450549450549447</v>
      </c>
      <c r="K75" s="21">
        <v>1711</v>
      </c>
      <c r="L75" s="22">
        <v>1.0000000000000002</v>
      </c>
      <c r="M75" s="21">
        <v>1188</v>
      </c>
      <c r="N75" s="22">
        <v>1</v>
      </c>
      <c r="O75" s="23">
        <v>0.44023569023569031</v>
      </c>
    </row>
    <row r="76" spans="2:15" ht="14.4" thickBot="1">
      <c r="B76" s="61"/>
      <c r="C76" s="11" t="s">
        <v>8</v>
      </c>
      <c r="D76" s="12">
        <v>135</v>
      </c>
      <c r="E76" s="13">
        <v>0.26679841897233203</v>
      </c>
      <c r="F76" s="12">
        <v>129</v>
      </c>
      <c r="G76" s="13">
        <v>0.23243243243243245</v>
      </c>
      <c r="H76" s="14">
        <v>4.6511627906976827E-2</v>
      </c>
      <c r="I76" s="12">
        <v>124</v>
      </c>
      <c r="J76" s="14">
        <v>8.870967741935476E-2</v>
      </c>
      <c r="K76" s="12">
        <v>665</v>
      </c>
      <c r="L76" s="13">
        <v>0.24208227156898435</v>
      </c>
      <c r="M76" s="12">
        <v>529</v>
      </c>
      <c r="N76" s="13">
        <v>0.19578090303478904</v>
      </c>
      <c r="O76" s="14">
        <v>0.25708884688090738</v>
      </c>
    </row>
    <row r="77" spans="2:15" ht="15" customHeight="1" thickBot="1">
      <c r="B77" s="62"/>
      <c r="C77" s="16" t="s">
        <v>9</v>
      </c>
      <c r="D77" s="17">
        <v>78</v>
      </c>
      <c r="E77" s="18">
        <v>0.1541501976284585</v>
      </c>
      <c r="F77" s="17">
        <v>95</v>
      </c>
      <c r="G77" s="18">
        <v>0.17117117117117117</v>
      </c>
      <c r="H77" s="19">
        <v>-0.17894736842105263</v>
      </c>
      <c r="I77" s="17">
        <v>68</v>
      </c>
      <c r="J77" s="19">
        <v>0.14705882352941169</v>
      </c>
      <c r="K77" s="17">
        <v>513</v>
      </c>
      <c r="L77" s="18">
        <v>0.18674918092464507</v>
      </c>
      <c r="M77" s="17">
        <v>487</v>
      </c>
      <c r="N77" s="18">
        <v>0.18023686158401184</v>
      </c>
      <c r="O77" s="19">
        <v>5.3388090349075989E-2</v>
      </c>
    </row>
    <row r="78" spans="2:15" ht="14.4" thickBot="1">
      <c r="B78" s="62"/>
      <c r="C78" s="11" t="s">
        <v>4</v>
      </c>
      <c r="D78" s="12">
        <v>78</v>
      </c>
      <c r="E78" s="13">
        <v>0.1541501976284585</v>
      </c>
      <c r="F78" s="12">
        <v>92</v>
      </c>
      <c r="G78" s="13">
        <v>0.16576576576576577</v>
      </c>
      <c r="H78" s="14">
        <v>-0.15217391304347827</v>
      </c>
      <c r="I78" s="12">
        <v>112</v>
      </c>
      <c r="J78" s="14">
        <v>-0.3035714285714286</v>
      </c>
      <c r="K78" s="12">
        <v>466</v>
      </c>
      <c r="L78" s="13">
        <v>0.16963960684382964</v>
      </c>
      <c r="M78" s="12">
        <v>581</v>
      </c>
      <c r="N78" s="13">
        <v>0.21502590673575128</v>
      </c>
      <c r="O78" s="14">
        <v>-0.19793459552495696</v>
      </c>
    </row>
    <row r="79" spans="2:15" ht="15" customHeight="1" thickBot="1">
      <c r="B79" s="62"/>
      <c r="C79" s="63" t="s">
        <v>10</v>
      </c>
      <c r="D79" s="17">
        <v>71</v>
      </c>
      <c r="E79" s="18">
        <v>0.14031620553359683</v>
      </c>
      <c r="F79" s="17">
        <v>104</v>
      </c>
      <c r="G79" s="18">
        <v>0.18738738738738739</v>
      </c>
      <c r="H79" s="19">
        <v>-0.31730769230769229</v>
      </c>
      <c r="I79" s="17">
        <v>80</v>
      </c>
      <c r="J79" s="19">
        <v>-0.11250000000000004</v>
      </c>
      <c r="K79" s="17">
        <v>438</v>
      </c>
      <c r="L79" s="18">
        <v>0.15944666909355662</v>
      </c>
      <c r="M79" s="17">
        <v>427</v>
      </c>
      <c r="N79" s="18">
        <v>0.15803108808290156</v>
      </c>
      <c r="O79" s="19">
        <v>2.5761124121779888E-2</v>
      </c>
    </row>
    <row r="80" spans="2:15" ht="14.4" thickBot="1">
      <c r="B80" s="62"/>
      <c r="C80" s="64" t="s">
        <v>11</v>
      </c>
      <c r="D80" s="12">
        <v>49</v>
      </c>
      <c r="E80" s="13">
        <v>9.6837944664031617E-2</v>
      </c>
      <c r="F80" s="12">
        <v>68</v>
      </c>
      <c r="G80" s="13">
        <v>0.12252252252252252</v>
      </c>
      <c r="H80" s="14">
        <v>-0.27941176470588236</v>
      </c>
      <c r="I80" s="12">
        <v>39</v>
      </c>
      <c r="J80" s="14">
        <v>0.25641025641025639</v>
      </c>
      <c r="K80" s="12">
        <v>268</v>
      </c>
      <c r="L80" s="13">
        <v>9.7560975609756101E-2</v>
      </c>
      <c r="M80" s="12">
        <v>251</v>
      </c>
      <c r="N80" s="13">
        <v>9.2894152479644707E-2</v>
      </c>
      <c r="O80" s="14">
        <v>6.7729083665338585E-2</v>
      </c>
    </row>
    <row r="81" spans="2:15" ht="15" customHeight="1" thickBot="1">
      <c r="B81" s="62"/>
      <c r="C81" s="65" t="s">
        <v>3</v>
      </c>
      <c r="D81" s="17">
        <v>55</v>
      </c>
      <c r="E81" s="18">
        <v>0.10869565217391304</v>
      </c>
      <c r="F81" s="17">
        <v>49</v>
      </c>
      <c r="G81" s="18">
        <v>8.8288288288288289E-2</v>
      </c>
      <c r="H81" s="19">
        <v>0.12244897959183665</v>
      </c>
      <c r="I81" s="17">
        <v>37</v>
      </c>
      <c r="J81" s="19">
        <v>0.4864864864864864</v>
      </c>
      <c r="K81" s="17">
        <v>251</v>
      </c>
      <c r="L81" s="18">
        <v>9.1372406261376049E-2</v>
      </c>
      <c r="M81" s="17">
        <v>339</v>
      </c>
      <c r="N81" s="18">
        <v>0.12546262028127314</v>
      </c>
      <c r="O81" s="19">
        <v>-0.25958702064896755</v>
      </c>
    </row>
    <row r="82" spans="2:15" ht="15" customHeight="1" thickBot="1">
      <c r="B82" s="62"/>
      <c r="C82" s="11" t="s">
        <v>12</v>
      </c>
      <c r="D82" s="12">
        <v>19</v>
      </c>
      <c r="E82" s="13">
        <v>3.7549407114624504E-2</v>
      </c>
      <c r="F82" s="12">
        <v>14</v>
      </c>
      <c r="G82" s="13">
        <v>2.5225225225225224E-2</v>
      </c>
      <c r="H82" s="14">
        <v>0.35714285714285721</v>
      </c>
      <c r="I82" s="12">
        <v>9</v>
      </c>
      <c r="J82" s="14">
        <v>1.1111111111111112</v>
      </c>
      <c r="K82" s="12">
        <v>109</v>
      </c>
      <c r="L82" s="13">
        <v>3.967965052784856E-2</v>
      </c>
      <c r="M82" s="12">
        <v>71</v>
      </c>
      <c r="N82" s="13">
        <v>2.6276831976313843E-2</v>
      </c>
      <c r="O82" s="14">
        <v>0.53521126760563376</v>
      </c>
    </row>
    <row r="83" spans="2:15" ht="15" customHeight="1" thickBot="1">
      <c r="B83" s="62"/>
      <c r="C83" s="65" t="s">
        <v>28</v>
      </c>
      <c r="D83" s="17">
        <v>21</v>
      </c>
      <c r="E83" s="18">
        <v>4.1501976284584984E-2</v>
      </c>
      <c r="F83" s="17">
        <v>4</v>
      </c>
      <c r="G83" s="18">
        <v>7.2072072072072073E-3</v>
      </c>
      <c r="H83" s="19">
        <v>4.25</v>
      </c>
      <c r="I83" s="17">
        <v>2</v>
      </c>
      <c r="J83" s="19">
        <v>9.5</v>
      </c>
      <c r="K83" s="17">
        <v>37</v>
      </c>
      <c r="L83" s="18">
        <v>1.3469239170003641E-2</v>
      </c>
      <c r="M83" s="17">
        <v>17</v>
      </c>
      <c r="N83" s="18">
        <v>6.2916358253145817E-3</v>
      </c>
      <c r="O83" s="19">
        <v>1.1764705882352939</v>
      </c>
    </row>
    <row r="84" spans="2:15" ht="15" customHeight="1" thickBot="1">
      <c r="B84" s="20" t="s">
        <v>6</v>
      </c>
      <c r="C84" s="20" t="s">
        <v>29</v>
      </c>
      <c r="D84" s="21">
        <v>506</v>
      </c>
      <c r="E84" s="22">
        <v>1</v>
      </c>
      <c r="F84" s="21">
        <v>555</v>
      </c>
      <c r="G84" s="22">
        <v>1</v>
      </c>
      <c r="H84" s="23">
        <v>-8.8288288288288275E-2</v>
      </c>
      <c r="I84" s="21">
        <v>471</v>
      </c>
      <c r="J84" s="22">
        <v>7.4309978768577478E-2</v>
      </c>
      <c r="K84" s="21">
        <v>2747</v>
      </c>
      <c r="L84" s="22">
        <v>1</v>
      </c>
      <c r="M84" s="21">
        <v>2702</v>
      </c>
      <c r="N84" s="22">
        <v>1</v>
      </c>
      <c r="O84" s="23">
        <v>1.6654330125832617E-2</v>
      </c>
    </row>
    <row r="85" spans="2:15" ht="14.4" thickBot="1">
      <c r="B85" s="20" t="s">
        <v>46</v>
      </c>
      <c r="C85" s="20" t="s">
        <v>29</v>
      </c>
      <c r="D85" s="21">
        <v>1</v>
      </c>
      <c r="E85" s="22">
        <v>1</v>
      </c>
      <c r="F85" s="21">
        <v>1</v>
      </c>
      <c r="G85" s="22">
        <v>1</v>
      </c>
      <c r="H85" s="23">
        <v>0</v>
      </c>
      <c r="I85" s="21">
        <v>3</v>
      </c>
      <c r="J85" s="22">
        <v>-0.66666666666666674</v>
      </c>
      <c r="K85" s="21">
        <v>11</v>
      </c>
      <c r="L85" s="22">
        <v>1</v>
      </c>
      <c r="M85" s="21">
        <v>2</v>
      </c>
      <c r="N85" s="22">
        <v>1</v>
      </c>
      <c r="O85" s="23">
        <v>4.5</v>
      </c>
    </row>
    <row r="86" spans="2:15" ht="15" customHeight="1" thickBot="1">
      <c r="B86" s="96"/>
      <c r="C86" s="97" t="s">
        <v>29</v>
      </c>
      <c r="D86" s="24">
        <v>843</v>
      </c>
      <c r="E86" s="25">
        <v>1</v>
      </c>
      <c r="F86" s="24">
        <v>798</v>
      </c>
      <c r="G86" s="25">
        <v>1</v>
      </c>
      <c r="H86" s="26">
        <v>5.6390977443609103E-2</v>
      </c>
      <c r="I86" s="24">
        <v>758</v>
      </c>
      <c r="J86" s="26">
        <v>0.11213720316622688</v>
      </c>
      <c r="K86" s="24">
        <v>4469</v>
      </c>
      <c r="L86" s="25">
        <v>1</v>
      </c>
      <c r="M86" s="24">
        <v>3892</v>
      </c>
      <c r="N86" s="25">
        <v>1</v>
      </c>
      <c r="O86" s="26">
        <v>0.14825282631038017</v>
      </c>
    </row>
    <row r="87" spans="2:15">
      <c r="B87" s="68" t="s">
        <v>38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</sheetData>
  <mergeCells count="72">
    <mergeCell ref="O40:O41"/>
    <mergeCell ref="O38:O39"/>
    <mergeCell ref="I38:I39"/>
    <mergeCell ref="J38:J39"/>
    <mergeCell ref="K38:L39"/>
    <mergeCell ref="M38:N39"/>
    <mergeCell ref="K36:O36"/>
    <mergeCell ref="D37:H37"/>
    <mergeCell ref="I37:J37"/>
    <mergeCell ref="K37:O37"/>
    <mergeCell ref="D38:E39"/>
    <mergeCell ref="F38:G39"/>
    <mergeCell ref="H38:H39"/>
    <mergeCell ref="B36:B38"/>
    <mergeCell ref="C36:C38"/>
    <mergeCell ref="D36:H36"/>
    <mergeCell ref="I36:J36"/>
    <mergeCell ref="B39:B41"/>
    <mergeCell ref="C39:C41"/>
    <mergeCell ref="H40:H41"/>
    <mergeCell ref="J40:J41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I61:J61"/>
    <mergeCell ref="K61:O61"/>
    <mergeCell ref="D62:H62"/>
    <mergeCell ref="I62:J62"/>
    <mergeCell ref="B59:N59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B3:N3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</mergeCells>
  <phoneticPr fontId="4" type="noConversion"/>
  <conditionalFormatting sqref="H18 O18">
    <cfRule type="cellIs" dxfId="139" priority="54" operator="lessThan">
      <formula>0</formula>
    </cfRule>
  </conditionalFormatting>
  <conditionalFormatting sqref="H28 O28">
    <cfRule type="cellIs" dxfId="138" priority="53" operator="lessThan">
      <formula>0</formula>
    </cfRule>
  </conditionalFormatting>
  <conditionalFormatting sqref="H29 O29">
    <cfRule type="cellIs" dxfId="137" priority="52" operator="lessThan">
      <formula>0</formula>
    </cfRule>
  </conditionalFormatting>
  <conditionalFormatting sqref="J10:J16 O10:O16 H10:H16">
    <cfRule type="cellIs" dxfId="136" priority="51" operator="lessThan">
      <formula>0</formula>
    </cfRule>
  </conditionalFormatting>
  <conditionalFormatting sqref="L10:L16 N10:O16 D10:E16 G10:J16">
    <cfRule type="cellIs" dxfId="135" priority="50" operator="equal">
      <formula>0</formula>
    </cfRule>
  </conditionalFormatting>
  <conditionalFormatting sqref="F10:F16">
    <cfRule type="cellIs" dxfId="134" priority="49" operator="equal">
      <formula>0</formula>
    </cfRule>
  </conditionalFormatting>
  <conditionalFormatting sqref="K10:K16">
    <cfRule type="cellIs" dxfId="133" priority="48" operator="equal">
      <formula>0</formula>
    </cfRule>
  </conditionalFormatting>
  <conditionalFormatting sqref="M10:M16">
    <cfRule type="cellIs" dxfId="132" priority="47" operator="equal">
      <formula>0</formula>
    </cfRule>
  </conditionalFormatting>
  <conditionalFormatting sqref="J19:J27 O19:O27 H19:H27">
    <cfRule type="cellIs" dxfId="131" priority="46" operator="lessThan">
      <formula>0</formula>
    </cfRule>
  </conditionalFormatting>
  <conditionalFormatting sqref="L19:L27 N19:O27 D19:E27 G19:J27">
    <cfRule type="cellIs" dxfId="130" priority="45" operator="equal">
      <formula>0</formula>
    </cfRule>
  </conditionalFormatting>
  <conditionalFormatting sqref="F19:F27">
    <cfRule type="cellIs" dxfId="129" priority="44" operator="equal">
      <formula>0</formula>
    </cfRule>
  </conditionalFormatting>
  <conditionalFormatting sqref="K19:K27">
    <cfRule type="cellIs" dxfId="128" priority="43" operator="equal">
      <formula>0</formula>
    </cfRule>
  </conditionalFormatting>
  <conditionalFormatting sqref="M19:M27">
    <cfRule type="cellIs" dxfId="127" priority="42" operator="equal">
      <formula>0</formula>
    </cfRule>
  </conditionalFormatting>
  <conditionalFormatting sqref="J17 O17 H17">
    <cfRule type="cellIs" dxfId="126" priority="41" operator="lessThan">
      <formula>0</formula>
    </cfRule>
  </conditionalFormatting>
  <conditionalFormatting sqref="L17 N17:O17 D17:E17 G17:J17">
    <cfRule type="cellIs" dxfId="125" priority="40" operator="equal">
      <formula>0</formula>
    </cfRule>
  </conditionalFormatting>
  <conditionalFormatting sqref="F17">
    <cfRule type="cellIs" dxfId="124" priority="39" operator="equal">
      <formula>0</formula>
    </cfRule>
  </conditionalFormatting>
  <conditionalFormatting sqref="K17">
    <cfRule type="cellIs" dxfId="123" priority="38" operator="equal">
      <formula>0</formula>
    </cfRule>
  </conditionalFormatting>
  <conditionalFormatting sqref="M17">
    <cfRule type="cellIs" dxfId="122" priority="37" operator="equal">
      <formula>0</formula>
    </cfRule>
  </conditionalFormatting>
  <conditionalFormatting sqref="J42:J43 O42:O43 H42:H43">
    <cfRule type="cellIs" dxfId="121" priority="36" operator="lessThan">
      <formula>0</formula>
    </cfRule>
  </conditionalFormatting>
  <conditionalFormatting sqref="L42:L43 N42:O43 D42:E43 G42:J43">
    <cfRule type="cellIs" dxfId="120" priority="35" operator="equal">
      <formula>0</formula>
    </cfRule>
  </conditionalFormatting>
  <conditionalFormatting sqref="F42:F43">
    <cfRule type="cellIs" dxfId="119" priority="34" operator="equal">
      <formula>0</formula>
    </cfRule>
  </conditionalFormatting>
  <conditionalFormatting sqref="K42:K43">
    <cfRule type="cellIs" dxfId="118" priority="33" operator="equal">
      <formula>0</formula>
    </cfRule>
  </conditionalFormatting>
  <conditionalFormatting sqref="M42:M43">
    <cfRule type="cellIs" dxfId="117" priority="32" operator="equal">
      <formula>0</formula>
    </cfRule>
  </conditionalFormatting>
  <conditionalFormatting sqref="H44 O44">
    <cfRule type="cellIs" dxfId="116" priority="31" operator="lessThan">
      <formula>0</formula>
    </cfRule>
  </conditionalFormatting>
  <conditionalFormatting sqref="J45:J52 O45:O52 H45:H52">
    <cfRule type="cellIs" dxfId="115" priority="30" operator="lessThan">
      <formula>0</formula>
    </cfRule>
  </conditionalFormatting>
  <conditionalFormatting sqref="L45:L52 N45:O52 D45:E52 G45:J52">
    <cfRule type="cellIs" dxfId="114" priority="29" operator="equal">
      <formula>0</formula>
    </cfRule>
  </conditionalFormatting>
  <conditionalFormatting sqref="F45:F52">
    <cfRule type="cellIs" dxfId="113" priority="28" operator="equal">
      <formula>0</formula>
    </cfRule>
  </conditionalFormatting>
  <conditionalFormatting sqref="K45:K52">
    <cfRule type="cellIs" dxfId="112" priority="27" operator="equal">
      <formula>0</formula>
    </cfRule>
  </conditionalFormatting>
  <conditionalFormatting sqref="M45:M52">
    <cfRule type="cellIs" dxfId="111" priority="26" operator="equal">
      <formula>0</formula>
    </cfRule>
  </conditionalFormatting>
  <conditionalFormatting sqref="J53 O53 H53">
    <cfRule type="cellIs" dxfId="110" priority="25" operator="lessThan">
      <formula>0</formula>
    </cfRule>
  </conditionalFormatting>
  <conditionalFormatting sqref="L53 N53:O53 D53:E53 G53:J53">
    <cfRule type="cellIs" dxfId="109" priority="24" operator="equal">
      <formula>0</formula>
    </cfRule>
  </conditionalFormatting>
  <conditionalFormatting sqref="F53">
    <cfRule type="cellIs" dxfId="108" priority="23" operator="equal">
      <formula>0</formula>
    </cfRule>
  </conditionalFormatting>
  <conditionalFormatting sqref="K53">
    <cfRule type="cellIs" dxfId="107" priority="22" operator="equal">
      <formula>0</formula>
    </cfRule>
  </conditionalFormatting>
  <conditionalFormatting sqref="M53">
    <cfRule type="cellIs" dxfId="106" priority="21" operator="equal">
      <formula>0</formula>
    </cfRule>
  </conditionalFormatting>
  <conditionalFormatting sqref="H54 O54">
    <cfRule type="cellIs" dxfId="105" priority="20" operator="lessThan">
      <formula>0</formula>
    </cfRule>
  </conditionalFormatting>
  <conditionalFormatting sqref="H55 O55">
    <cfRule type="cellIs" dxfId="104" priority="19" operator="lessThan">
      <formula>0</formula>
    </cfRule>
  </conditionalFormatting>
  <conditionalFormatting sqref="J67:J73 O67:O73 H67:H73">
    <cfRule type="cellIs" dxfId="103" priority="18" operator="lessThan">
      <formula>0</formula>
    </cfRule>
  </conditionalFormatting>
  <conditionalFormatting sqref="L67:L73 N67:O73 D67:E73 G67:J73">
    <cfRule type="cellIs" dxfId="102" priority="17" operator="equal">
      <formula>0</formula>
    </cfRule>
  </conditionalFormatting>
  <conditionalFormatting sqref="F67:F73">
    <cfRule type="cellIs" dxfId="101" priority="16" operator="equal">
      <formula>0</formula>
    </cfRule>
  </conditionalFormatting>
  <conditionalFormatting sqref="K67:K73">
    <cfRule type="cellIs" dxfId="100" priority="15" operator="equal">
      <formula>0</formula>
    </cfRule>
  </conditionalFormatting>
  <conditionalFormatting sqref="M67:M73">
    <cfRule type="cellIs" dxfId="99" priority="14" operator="equal">
      <formula>0</formula>
    </cfRule>
  </conditionalFormatting>
  <conditionalFormatting sqref="J74 O74 H74">
    <cfRule type="cellIs" dxfId="98" priority="13" operator="lessThan">
      <formula>0</formula>
    </cfRule>
  </conditionalFormatting>
  <conditionalFormatting sqref="L74 N74:O74 D74:E74 G74:J74">
    <cfRule type="cellIs" dxfId="97" priority="12" operator="equal">
      <formula>0</formula>
    </cfRule>
  </conditionalFormatting>
  <conditionalFormatting sqref="F74">
    <cfRule type="cellIs" dxfId="96" priority="11" operator="equal">
      <formula>0</formula>
    </cfRule>
  </conditionalFormatting>
  <conditionalFormatting sqref="K74">
    <cfRule type="cellIs" dxfId="95" priority="10" operator="equal">
      <formula>0</formula>
    </cfRule>
  </conditionalFormatting>
  <conditionalFormatting sqref="M74">
    <cfRule type="cellIs" dxfId="94" priority="9" operator="equal">
      <formula>0</formula>
    </cfRule>
  </conditionalFormatting>
  <conditionalFormatting sqref="H75 O75">
    <cfRule type="cellIs" dxfId="93" priority="8" operator="lessThan">
      <formula>0</formula>
    </cfRule>
  </conditionalFormatting>
  <conditionalFormatting sqref="J76:J83 O76:O83 H76:H83">
    <cfRule type="cellIs" dxfId="92" priority="7" operator="lessThan">
      <formula>0</formula>
    </cfRule>
  </conditionalFormatting>
  <conditionalFormatting sqref="L76:L83 N76:O83 D76:E83 G76:J83">
    <cfRule type="cellIs" dxfId="91" priority="6" operator="equal">
      <formula>0</formula>
    </cfRule>
  </conditionalFormatting>
  <conditionalFormatting sqref="F76:F83">
    <cfRule type="cellIs" dxfId="90" priority="5" operator="equal">
      <formula>0</formula>
    </cfRule>
  </conditionalFormatting>
  <conditionalFormatting sqref="K76:K83">
    <cfRule type="cellIs" dxfId="89" priority="4" operator="equal">
      <formula>0</formula>
    </cfRule>
  </conditionalFormatting>
  <conditionalFormatting sqref="M76:M83">
    <cfRule type="cellIs" dxfId="88" priority="3" operator="equal">
      <formula>0</formula>
    </cfRule>
  </conditionalFormatting>
  <conditionalFormatting sqref="H84 O84">
    <cfRule type="cellIs" dxfId="87" priority="2" operator="lessThan">
      <formula>0</formula>
    </cfRule>
  </conditionalFormatting>
  <conditionalFormatting sqref="H85 O85">
    <cfRule type="cellIs" dxfId="8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0" customWidth="1"/>
    <col min="2" max="2" width="15.44140625" style="40" bestFit="1" customWidth="1"/>
    <col min="3" max="3" width="18.6640625" style="40" customWidth="1"/>
    <col min="4" max="9" width="9" style="40" customWidth="1"/>
    <col min="10" max="10" width="11.88671875" style="40" customWidth="1"/>
    <col min="11" max="14" width="9" style="40" customWidth="1"/>
    <col min="15" max="15" width="11.6640625" style="40" customWidth="1"/>
    <col min="16" max="16384" width="9.109375" style="40"/>
  </cols>
  <sheetData>
    <row r="1" spans="2:15">
      <c r="B1" s="40" t="s">
        <v>7</v>
      </c>
      <c r="E1" s="41"/>
      <c r="O1" s="42">
        <v>45113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9"/>
    </row>
    <row r="3" spans="2:15" ht="14.4" thickBot="1">
      <c r="B3" s="95" t="s">
        <v>86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6" t="s">
        <v>31</v>
      </c>
    </row>
    <row r="4" spans="2:15" ht="14.4" customHeight="1">
      <c r="B4" s="110" t="s">
        <v>20</v>
      </c>
      <c r="C4" s="112" t="s">
        <v>1</v>
      </c>
      <c r="D4" s="92" t="s">
        <v>89</v>
      </c>
      <c r="E4" s="92"/>
      <c r="F4" s="92"/>
      <c r="G4" s="92"/>
      <c r="H4" s="83"/>
      <c r="I4" s="82" t="s">
        <v>82</v>
      </c>
      <c r="J4" s="83"/>
      <c r="K4" s="82" t="s">
        <v>93</v>
      </c>
      <c r="L4" s="92"/>
      <c r="M4" s="92"/>
      <c r="N4" s="92"/>
      <c r="O4" s="93"/>
    </row>
    <row r="5" spans="2:15" ht="14.4" customHeight="1" thickBot="1">
      <c r="B5" s="111"/>
      <c r="C5" s="113"/>
      <c r="D5" s="90" t="s">
        <v>90</v>
      </c>
      <c r="E5" s="90"/>
      <c r="F5" s="90"/>
      <c r="G5" s="90"/>
      <c r="H5" s="94"/>
      <c r="I5" s="89" t="s">
        <v>83</v>
      </c>
      <c r="J5" s="94"/>
      <c r="K5" s="89" t="s">
        <v>94</v>
      </c>
      <c r="L5" s="90"/>
      <c r="M5" s="90"/>
      <c r="N5" s="90"/>
      <c r="O5" s="91"/>
    </row>
    <row r="6" spans="2:15" ht="14.4" customHeight="1">
      <c r="B6" s="111"/>
      <c r="C6" s="113"/>
      <c r="D6" s="84">
        <v>2023</v>
      </c>
      <c r="E6" s="85"/>
      <c r="F6" s="84">
        <v>2022</v>
      </c>
      <c r="G6" s="85"/>
      <c r="H6" s="100" t="s">
        <v>21</v>
      </c>
      <c r="I6" s="80">
        <v>2022</v>
      </c>
      <c r="J6" s="80" t="s">
        <v>91</v>
      </c>
      <c r="K6" s="84">
        <v>2023</v>
      </c>
      <c r="L6" s="85"/>
      <c r="M6" s="84">
        <v>2022</v>
      </c>
      <c r="N6" s="85"/>
      <c r="O6" s="100" t="s">
        <v>21</v>
      </c>
    </row>
    <row r="7" spans="2:15" ht="15" customHeight="1" thickBot="1">
      <c r="B7" s="102" t="s">
        <v>20</v>
      </c>
      <c r="C7" s="104" t="s">
        <v>23</v>
      </c>
      <c r="D7" s="86"/>
      <c r="E7" s="87"/>
      <c r="F7" s="86"/>
      <c r="G7" s="87"/>
      <c r="H7" s="101"/>
      <c r="I7" s="81"/>
      <c r="J7" s="81"/>
      <c r="K7" s="86"/>
      <c r="L7" s="87"/>
      <c r="M7" s="86"/>
      <c r="N7" s="87"/>
      <c r="O7" s="101"/>
    </row>
    <row r="8" spans="2:15" ht="15" customHeight="1">
      <c r="B8" s="102"/>
      <c r="C8" s="104"/>
      <c r="D8" s="4" t="s">
        <v>24</v>
      </c>
      <c r="E8" s="5" t="s">
        <v>2</v>
      </c>
      <c r="F8" s="4" t="s">
        <v>24</v>
      </c>
      <c r="G8" s="5" t="s">
        <v>2</v>
      </c>
      <c r="H8" s="106" t="s">
        <v>25</v>
      </c>
      <c r="I8" s="6" t="s">
        <v>24</v>
      </c>
      <c r="J8" s="108" t="s">
        <v>92</v>
      </c>
      <c r="K8" s="4" t="s">
        <v>24</v>
      </c>
      <c r="L8" s="5" t="s">
        <v>2</v>
      </c>
      <c r="M8" s="4" t="s">
        <v>24</v>
      </c>
      <c r="N8" s="5" t="s">
        <v>2</v>
      </c>
      <c r="O8" s="106" t="s">
        <v>25</v>
      </c>
    </row>
    <row r="9" spans="2:15" ht="15" customHeight="1" thickBot="1">
      <c r="B9" s="103"/>
      <c r="C9" s="105"/>
      <c r="D9" s="7" t="s">
        <v>26</v>
      </c>
      <c r="E9" s="8" t="s">
        <v>27</v>
      </c>
      <c r="F9" s="7" t="s">
        <v>26</v>
      </c>
      <c r="G9" s="8" t="s">
        <v>27</v>
      </c>
      <c r="H9" s="107"/>
      <c r="I9" s="9" t="s">
        <v>26</v>
      </c>
      <c r="J9" s="109"/>
      <c r="K9" s="7" t="s">
        <v>26</v>
      </c>
      <c r="L9" s="8" t="s">
        <v>27</v>
      </c>
      <c r="M9" s="7" t="s">
        <v>26</v>
      </c>
      <c r="N9" s="8" t="s">
        <v>27</v>
      </c>
      <c r="O9" s="107"/>
    </row>
    <row r="10" spans="2:15" ht="14.4" thickBot="1">
      <c r="B10" s="61"/>
      <c r="C10" s="11" t="s">
        <v>9</v>
      </c>
      <c r="D10" s="12">
        <v>20</v>
      </c>
      <c r="E10" s="13">
        <v>0.35087719298245612</v>
      </c>
      <c r="F10" s="12">
        <v>10</v>
      </c>
      <c r="G10" s="13">
        <v>0.47619047619047616</v>
      </c>
      <c r="H10" s="14">
        <v>1</v>
      </c>
      <c r="I10" s="12">
        <v>15</v>
      </c>
      <c r="J10" s="14">
        <v>0.33333333333333326</v>
      </c>
      <c r="K10" s="12">
        <v>142</v>
      </c>
      <c r="L10" s="13">
        <v>0.46405228758169936</v>
      </c>
      <c r="M10" s="12">
        <v>75</v>
      </c>
      <c r="N10" s="13">
        <v>0.55970149253731338</v>
      </c>
      <c r="O10" s="14">
        <v>0.89333333333333331</v>
      </c>
    </row>
    <row r="11" spans="2:15" ht="14.4" thickBot="1">
      <c r="B11" s="62"/>
      <c r="C11" s="16" t="s">
        <v>12</v>
      </c>
      <c r="D11" s="17">
        <v>17</v>
      </c>
      <c r="E11" s="18">
        <v>0.2982456140350877</v>
      </c>
      <c r="F11" s="17">
        <v>4</v>
      </c>
      <c r="G11" s="18">
        <v>0.19047619047619047</v>
      </c>
      <c r="H11" s="19">
        <v>3.25</v>
      </c>
      <c r="I11" s="17">
        <v>8</v>
      </c>
      <c r="J11" s="19">
        <v>1.125</v>
      </c>
      <c r="K11" s="17">
        <v>57</v>
      </c>
      <c r="L11" s="18">
        <v>0.18627450980392157</v>
      </c>
      <c r="M11" s="17">
        <v>21</v>
      </c>
      <c r="N11" s="18">
        <v>0.15671641791044777</v>
      </c>
      <c r="O11" s="19">
        <v>1.7142857142857144</v>
      </c>
    </row>
    <row r="12" spans="2:15" ht="14.4" thickBot="1">
      <c r="B12" s="62"/>
      <c r="C12" s="11" t="s">
        <v>16</v>
      </c>
      <c r="D12" s="12">
        <v>0</v>
      </c>
      <c r="E12" s="13">
        <v>0</v>
      </c>
      <c r="F12" s="12">
        <v>0</v>
      </c>
      <c r="G12" s="13">
        <v>0</v>
      </c>
      <c r="H12" s="14"/>
      <c r="I12" s="12">
        <v>6</v>
      </c>
      <c r="J12" s="14">
        <v>-1</v>
      </c>
      <c r="K12" s="12">
        <v>37</v>
      </c>
      <c r="L12" s="13">
        <v>0.12091503267973856</v>
      </c>
      <c r="M12" s="12">
        <v>0</v>
      </c>
      <c r="N12" s="13">
        <v>0</v>
      </c>
      <c r="O12" s="14"/>
    </row>
    <row r="13" spans="2:15" ht="14.4" thickBot="1">
      <c r="B13" s="62"/>
      <c r="C13" s="63" t="s">
        <v>65</v>
      </c>
      <c r="D13" s="17">
        <v>4</v>
      </c>
      <c r="E13" s="18">
        <v>7.0175438596491224E-2</v>
      </c>
      <c r="F13" s="17">
        <v>4</v>
      </c>
      <c r="G13" s="18">
        <v>0.19047619047619047</v>
      </c>
      <c r="H13" s="19">
        <v>0</v>
      </c>
      <c r="I13" s="17">
        <v>2</v>
      </c>
      <c r="J13" s="19">
        <v>1</v>
      </c>
      <c r="K13" s="17">
        <v>21</v>
      </c>
      <c r="L13" s="18">
        <v>6.8627450980392163E-2</v>
      </c>
      <c r="M13" s="17">
        <v>7</v>
      </c>
      <c r="N13" s="18">
        <v>5.2238805970149252E-2</v>
      </c>
      <c r="O13" s="19">
        <v>2</v>
      </c>
    </row>
    <row r="14" spans="2:15" ht="14.4" thickBot="1">
      <c r="B14" s="62"/>
      <c r="C14" s="64" t="s">
        <v>72</v>
      </c>
      <c r="D14" s="12">
        <v>5</v>
      </c>
      <c r="E14" s="13">
        <v>8.771929824561403E-2</v>
      </c>
      <c r="F14" s="12">
        <v>1</v>
      </c>
      <c r="G14" s="13">
        <v>4.7619047619047616E-2</v>
      </c>
      <c r="H14" s="14">
        <v>4</v>
      </c>
      <c r="I14" s="12">
        <v>2</v>
      </c>
      <c r="J14" s="14">
        <v>1.5</v>
      </c>
      <c r="K14" s="12">
        <v>17</v>
      </c>
      <c r="L14" s="13">
        <v>5.5555555555555552E-2</v>
      </c>
      <c r="M14" s="12">
        <v>2</v>
      </c>
      <c r="N14" s="13">
        <v>1.4925373134328358E-2</v>
      </c>
      <c r="O14" s="14">
        <v>7.5</v>
      </c>
    </row>
    <row r="15" spans="2:15" ht="14.4" thickBot="1">
      <c r="B15" s="62"/>
      <c r="C15" s="65" t="s">
        <v>4</v>
      </c>
      <c r="D15" s="17">
        <v>4</v>
      </c>
      <c r="E15" s="18">
        <v>7.0175438596491224E-2</v>
      </c>
      <c r="F15" s="17">
        <v>0</v>
      </c>
      <c r="G15" s="18">
        <v>0</v>
      </c>
      <c r="H15" s="19"/>
      <c r="I15" s="17">
        <v>0</v>
      </c>
      <c r="J15" s="19"/>
      <c r="K15" s="17">
        <v>6</v>
      </c>
      <c r="L15" s="18">
        <v>1.9607843137254902E-2</v>
      </c>
      <c r="M15" s="17">
        <v>3</v>
      </c>
      <c r="N15" s="18">
        <v>2.2388059701492536E-2</v>
      </c>
      <c r="O15" s="19">
        <v>1</v>
      </c>
    </row>
    <row r="16" spans="2:15" ht="14.4" thickBot="1">
      <c r="B16" s="62"/>
      <c r="C16" s="11" t="s">
        <v>75</v>
      </c>
      <c r="D16" s="12">
        <v>1</v>
      </c>
      <c r="E16" s="13">
        <v>1.7543859649122806E-2</v>
      </c>
      <c r="F16" s="12">
        <v>0</v>
      </c>
      <c r="G16" s="13">
        <v>0</v>
      </c>
      <c r="H16" s="14"/>
      <c r="I16" s="12">
        <v>1</v>
      </c>
      <c r="J16" s="14">
        <v>0</v>
      </c>
      <c r="K16" s="12">
        <v>6</v>
      </c>
      <c r="L16" s="13">
        <v>1.9607843137254902E-2</v>
      </c>
      <c r="M16" s="12">
        <v>4</v>
      </c>
      <c r="N16" s="13">
        <v>2.9850746268656716E-2</v>
      </c>
      <c r="O16" s="14">
        <v>0.5</v>
      </c>
    </row>
    <row r="17" spans="2:16" ht="14.4" thickBot="1">
      <c r="B17" s="62"/>
      <c r="C17" s="65" t="s">
        <v>28</v>
      </c>
      <c r="D17" s="17">
        <v>6</v>
      </c>
      <c r="E17" s="18">
        <v>0.10526315789473684</v>
      </c>
      <c r="F17" s="17">
        <v>2</v>
      </c>
      <c r="G17" s="18">
        <v>9.5238095238095233E-2</v>
      </c>
      <c r="H17" s="19">
        <v>2</v>
      </c>
      <c r="I17" s="17">
        <v>3</v>
      </c>
      <c r="J17" s="19">
        <v>8.1081081081081086E-2</v>
      </c>
      <c r="K17" s="17">
        <v>20</v>
      </c>
      <c r="L17" s="18">
        <v>6.535947712418301E-2</v>
      </c>
      <c r="M17" s="17">
        <v>22</v>
      </c>
      <c r="N17" s="18">
        <v>0.16417910447761194</v>
      </c>
      <c r="O17" s="19">
        <v>-9.0909090909090939E-2</v>
      </c>
    </row>
    <row r="18" spans="2:16" ht="14.4" thickBot="1">
      <c r="B18" s="20" t="s">
        <v>32</v>
      </c>
      <c r="C18" s="20" t="s">
        <v>29</v>
      </c>
      <c r="D18" s="21">
        <v>57</v>
      </c>
      <c r="E18" s="22">
        <v>1</v>
      </c>
      <c r="F18" s="21">
        <v>21</v>
      </c>
      <c r="G18" s="22">
        <v>1</v>
      </c>
      <c r="H18" s="23">
        <v>1.7142857142857144</v>
      </c>
      <c r="I18" s="21">
        <v>37</v>
      </c>
      <c r="J18" s="22">
        <v>0.54054054054054057</v>
      </c>
      <c r="K18" s="21">
        <v>306</v>
      </c>
      <c r="L18" s="22">
        <v>1</v>
      </c>
      <c r="M18" s="21">
        <v>134</v>
      </c>
      <c r="N18" s="22">
        <v>1</v>
      </c>
      <c r="O18" s="23">
        <v>1.283582089552239</v>
      </c>
    </row>
    <row r="19" spans="2:16" ht="14.4" thickBot="1">
      <c r="B19" s="61"/>
      <c r="C19" s="11" t="s">
        <v>8</v>
      </c>
      <c r="D19" s="12">
        <v>644</v>
      </c>
      <c r="E19" s="13">
        <v>0.20608000000000001</v>
      </c>
      <c r="F19" s="12">
        <v>545</v>
      </c>
      <c r="G19" s="13">
        <v>0.1960431654676259</v>
      </c>
      <c r="H19" s="14">
        <v>0.18165137614678906</v>
      </c>
      <c r="I19" s="12">
        <v>568</v>
      </c>
      <c r="J19" s="14">
        <v>0.13380281690140849</v>
      </c>
      <c r="K19" s="12">
        <v>3415</v>
      </c>
      <c r="L19" s="13">
        <v>0.20098875875463482</v>
      </c>
      <c r="M19" s="12">
        <v>2925</v>
      </c>
      <c r="N19" s="13">
        <v>0.1890511892450879</v>
      </c>
      <c r="O19" s="14">
        <v>0.16752136752136759</v>
      </c>
    </row>
    <row r="20" spans="2:16" ht="14.4" thickBot="1">
      <c r="B20" s="62"/>
      <c r="C20" s="16" t="s">
        <v>9</v>
      </c>
      <c r="D20" s="17">
        <v>476</v>
      </c>
      <c r="E20" s="18">
        <v>0.15232000000000001</v>
      </c>
      <c r="F20" s="17">
        <v>576</v>
      </c>
      <c r="G20" s="18">
        <v>0.20719424460431654</v>
      </c>
      <c r="H20" s="19">
        <v>-0.17361111111111116</v>
      </c>
      <c r="I20" s="17">
        <v>468</v>
      </c>
      <c r="J20" s="19">
        <v>1.7094017094017033E-2</v>
      </c>
      <c r="K20" s="17">
        <v>3075</v>
      </c>
      <c r="L20" s="18">
        <v>0.18097816491083515</v>
      </c>
      <c r="M20" s="17">
        <v>2964</v>
      </c>
      <c r="N20" s="18">
        <v>0.19157187176835574</v>
      </c>
      <c r="O20" s="19">
        <v>3.7449392712550544E-2</v>
      </c>
    </row>
    <row r="21" spans="2:16" ht="14.4" thickBot="1">
      <c r="B21" s="62"/>
      <c r="C21" s="11" t="s">
        <v>3</v>
      </c>
      <c r="D21" s="12">
        <v>504</v>
      </c>
      <c r="E21" s="13">
        <v>0.16128000000000001</v>
      </c>
      <c r="F21" s="12">
        <v>611</v>
      </c>
      <c r="G21" s="13">
        <v>0.2197841726618705</v>
      </c>
      <c r="H21" s="14">
        <v>-0.17512274959083474</v>
      </c>
      <c r="I21" s="12">
        <v>540</v>
      </c>
      <c r="J21" s="14">
        <v>-6.6666666666666652E-2</v>
      </c>
      <c r="K21" s="12">
        <v>3009</v>
      </c>
      <c r="L21" s="13">
        <v>0.17709375551762699</v>
      </c>
      <c r="M21" s="12">
        <v>3643</v>
      </c>
      <c r="N21" s="13">
        <v>0.23545760082730094</v>
      </c>
      <c r="O21" s="14">
        <v>-0.17403239088663192</v>
      </c>
    </row>
    <row r="22" spans="2:16" ht="14.4" thickBot="1">
      <c r="B22" s="62"/>
      <c r="C22" s="63" t="s">
        <v>10</v>
      </c>
      <c r="D22" s="17">
        <v>500</v>
      </c>
      <c r="E22" s="18">
        <v>0.16</v>
      </c>
      <c r="F22" s="17">
        <v>280</v>
      </c>
      <c r="G22" s="18">
        <v>0.10071942446043165</v>
      </c>
      <c r="H22" s="19">
        <v>0.78571428571428581</v>
      </c>
      <c r="I22" s="17">
        <v>423</v>
      </c>
      <c r="J22" s="19">
        <v>0.18203309692671388</v>
      </c>
      <c r="K22" s="17">
        <v>2649</v>
      </c>
      <c r="L22" s="18">
        <v>0.15590606791830969</v>
      </c>
      <c r="M22" s="17">
        <v>1579</v>
      </c>
      <c r="N22" s="18">
        <v>0.10205532574974147</v>
      </c>
      <c r="O22" s="19">
        <v>0.67764407853071562</v>
      </c>
    </row>
    <row r="23" spans="2:16" ht="14.4" thickBot="1">
      <c r="B23" s="62"/>
      <c r="C23" s="64" t="s">
        <v>4</v>
      </c>
      <c r="D23" s="12">
        <v>356</v>
      </c>
      <c r="E23" s="13">
        <v>0.11391999999999999</v>
      </c>
      <c r="F23" s="12">
        <v>255</v>
      </c>
      <c r="G23" s="13">
        <v>9.172661870503597E-2</v>
      </c>
      <c r="H23" s="14">
        <v>0.39607843137254894</v>
      </c>
      <c r="I23" s="12">
        <v>434</v>
      </c>
      <c r="J23" s="14">
        <v>-0.17972350230414746</v>
      </c>
      <c r="K23" s="12">
        <v>1807</v>
      </c>
      <c r="L23" s="13">
        <v>0.1063504208110176</v>
      </c>
      <c r="M23" s="12">
        <v>2050</v>
      </c>
      <c r="N23" s="13">
        <v>0.13249741468459153</v>
      </c>
      <c r="O23" s="14">
        <v>-0.11853658536585365</v>
      </c>
    </row>
    <row r="24" spans="2:16" ht="14.4" thickBot="1">
      <c r="B24" s="62"/>
      <c r="C24" s="65" t="s">
        <v>12</v>
      </c>
      <c r="D24" s="17">
        <v>355</v>
      </c>
      <c r="E24" s="18">
        <v>0.11360000000000001</v>
      </c>
      <c r="F24" s="17">
        <v>210</v>
      </c>
      <c r="G24" s="18">
        <v>7.5539568345323743E-2</v>
      </c>
      <c r="H24" s="19">
        <v>0.69047619047619047</v>
      </c>
      <c r="I24" s="17">
        <v>236</v>
      </c>
      <c r="J24" s="19">
        <v>0.50423728813559321</v>
      </c>
      <c r="K24" s="17">
        <v>1449</v>
      </c>
      <c r="L24" s="18">
        <v>8.5280442587252078E-2</v>
      </c>
      <c r="M24" s="17">
        <v>1015</v>
      </c>
      <c r="N24" s="18">
        <v>6.5602378490175806E-2</v>
      </c>
      <c r="O24" s="19">
        <v>0.42758620689655169</v>
      </c>
    </row>
    <row r="25" spans="2:16" ht="14.4" thickBot="1">
      <c r="B25" s="62"/>
      <c r="C25" s="11" t="s">
        <v>11</v>
      </c>
      <c r="D25" s="12">
        <v>189</v>
      </c>
      <c r="E25" s="13">
        <v>6.0479999999999999E-2</v>
      </c>
      <c r="F25" s="12">
        <v>242</v>
      </c>
      <c r="G25" s="13">
        <v>8.7050359712230213E-2</v>
      </c>
      <c r="H25" s="14">
        <v>-0.21900826446280997</v>
      </c>
      <c r="I25" s="12">
        <v>163</v>
      </c>
      <c r="J25" s="14">
        <v>0.1595092024539877</v>
      </c>
      <c r="K25" s="12">
        <v>1069</v>
      </c>
      <c r="L25" s="13">
        <v>6.2915661232417167E-2</v>
      </c>
      <c r="M25" s="12">
        <v>903</v>
      </c>
      <c r="N25" s="13">
        <v>5.8363495346432266E-2</v>
      </c>
      <c r="O25" s="14">
        <v>0.18383167220376517</v>
      </c>
    </row>
    <row r="26" spans="2:16" ht="14.4" thickBot="1">
      <c r="B26" s="62"/>
      <c r="C26" s="65" t="s">
        <v>57</v>
      </c>
      <c r="D26" s="17">
        <v>33</v>
      </c>
      <c r="E26" s="18">
        <v>1.056E-2</v>
      </c>
      <c r="F26" s="17">
        <v>38</v>
      </c>
      <c r="G26" s="18">
        <v>1.3669064748201438E-2</v>
      </c>
      <c r="H26" s="19">
        <v>-0.13157894736842102</v>
      </c>
      <c r="I26" s="17">
        <v>44</v>
      </c>
      <c r="J26" s="19">
        <v>-0.25</v>
      </c>
      <c r="K26" s="17">
        <v>275</v>
      </c>
      <c r="L26" s="18">
        <v>1.6185039138367371E-2</v>
      </c>
      <c r="M26" s="17">
        <v>285</v>
      </c>
      <c r="N26" s="18">
        <v>1.8420372285418821E-2</v>
      </c>
      <c r="O26" s="19">
        <v>-3.5087719298245612E-2</v>
      </c>
    </row>
    <row r="27" spans="2:16" ht="14.4" thickBot="1">
      <c r="B27" s="66"/>
      <c r="C27" s="11" t="s">
        <v>28</v>
      </c>
      <c r="D27" s="12">
        <f>+D28-SUM(D19:D26)</f>
        <v>68</v>
      </c>
      <c r="E27" s="13">
        <f>+E28-SUM(E19:E26)</f>
        <v>2.1759999999999891E-2</v>
      </c>
      <c r="F27" s="12">
        <f>+F28-SUM(F19:F26)</f>
        <v>23</v>
      </c>
      <c r="G27" s="13">
        <f>+G28-SUM(G19:G26)</f>
        <v>8.2733812949640217E-3</v>
      </c>
      <c r="H27" s="14">
        <f>+D27/F27-1</f>
        <v>1.9565217391304346</v>
      </c>
      <c r="I27" s="12">
        <f>+I28-SUM(I20:I26)</f>
        <v>595</v>
      </c>
      <c r="J27" s="14">
        <f>+D27/I27-1</f>
        <v>-0.88571428571428568</v>
      </c>
      <c r="K27" s="12">
        <f>+K28-SUM(K19:K26)</f>
        <v>243</v>
      </c>
      <c r="L27" s="13">
        <f>+L28-SUM(L19:L26)</f>
        <v>1.4301689129538997E-2</v>
      </c>
      <c r="M27" s="12">
        <f>+M28-SUM(M19:M26)</f>
        <v>108</v>
      </c>
      <c r="N27" s="13">
        <f>+N28-SUM(N19:N26)</f>
        <v>6.9803516028955626E-3</v>
      </c>
      <c r="O27" s="14">
        <f>+K27/M27-1</f>
        <v>1.25</v>
      </c>
    </row>
    <row r="28" spans="2:16" ht="14.4" thickBot="1">
      <c r="B28" s="20" t="s">
        <v>33</v>
      </c>
      <c r="C28" s="20" t="s">
        <v>29</v>
      </c>
      <c r="D28" s="21">
        <v>3125</v>
      </c>
      <c r="E28" s="22">
        <v>1</v>
      </c>
      <c r="F28" s="21">
        <v>2780</v>
      </c>
      <c r="G28" s="22">
        <v>1</v>
      </c>
      <c r="H28" s="23">
        <v>0.12410071942446033</v>
      </c>
      <c r="I28" s="21">
        <v>2903</v>
      </c>
      <c r="J28" s="22">
        <v>7.6472614536686079E-2</v>
      </c>
      <c r="K28" s="21">
        <v>16991</v>
      </c>
      <c r="L28" s="22">
        <v>1</v>
      </c>
      <c r="M28" s="21">
        <v>15472</v>
      </c>
      <c r="N28" s="22">
        <v>1</v>
      </c>
      <c r="O28" s="23">
        <v>9.8177352637021764E-2</v>
      </c>
    </row>
    <row r="29" spans="2:16" ht="14.4" thickBot="1">
      <c r="B29" s="20" t="s">
        <v>46</v>
      </c>
      <c r="C29" s="20" t="s">
        <v>29</v>
      </c>
      <c r="D29" s="21">
        <v>2</v>
      </c>
      <c r="E29" s="22">
        <v>1</v>
      </c>
      <c r="F29" s="21">
        <v>1</v>
      </c>
      <c r="G29" s="22">
        <v>1</v>
      </c>
      <c r="H29" s="23">
        <v>1</v>
      </c>
      <c r="I29" s="21">
        <v>5</v>
      </c>
      <c r="J29" s="22">
        <v>-0.6</v>
      </c>
      <c r="K29" s="21">
        <v>17</v>
      </c>
      <c r="L29" s="22">
        <v>1</v>
      </c>
      <c r="M29" s="21">
        <v>4</v>
      </c>
      <c r="N29" s="22">
        <v>1</v>
      </c>
      <c r="O29" s="23">
        <v>3.25</v>
      </c>
      <c r="P29" s="31"/>
    </row>
    <row r="30" spans="2:16" ht="14.4" thickBot="1">
      <c r="B30" s="96"/>
      <c r="C30" s="97" t="s">
        <v>29</v>
      </c>
      <c r="D30" s="24">
        <v>3184</v>
      </c>
      <c r="E30" s="25">
        <v>1</v>
      </c>
      <c r="F30" s="24">
        <v>2802</v>
      </c>
      <c r="G30" s="25">
        <v>1</v>
      </c>
      <c r="H30" s="26">
        <v>0.1363311920057102</v>
      </c>
      <c r="I30" s="24">
        <v>2945</v>
      </c>
      <c r="J30" s="26">
        <v>8.115449915110351E-2</v>
      </c>
      <c r="K30" s="24">
        <v>17314</v>
      </c>
      <c r="L30" s="25">
        <v>1</v>
      </c>
      <c r="M30" s="24">
        <v>15610</v>
      </c>
      <c r="N30" s="25">
        <v>1</v>
      </c>
      <c r="O30" s="26">
        <v>0.10916079436258808</v>
      </c>
      <c r="P30" s="31"/>
    </row>
    <row r="31" spans="2:16" ht="14.4" customHeight="1">
      <c r="B31" s="1" t="s">
        <v>60</v>
      </c>
      <c r="C31" s="27"/>
      <c r="D31" s="1"/>
      <c r="E31" s="1"/>
      <c r="F31" s="1"/>
      <c r="G31" s="1"/>
    </row>
    <row r="32" spans="2:16">
      <c r="B32" s="28" t="s">
        <v>61</v>
      </c>
      <c r="C32" s="1"/>
      <c r="D32" s="1"/>
      <c r="E32" s="1"/>
      <c r="F32" s="1"/>
      <c r="G32" s="1"/>
    </row>
    <row r="33" spans="2:15" ht="14.25" customHeight="1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>
      <c r="B35" s="88" t="s">
        <v>34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59"/>
    </row>
    <row r="36" spans="2:15" ht="14.4" thickBot="1">
      <c r="B36" s="95" t="s">
        <v>35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60" t="s">
        <v>31</v>
      </c>
    </row>
    <row r="37" spans="2:15" ht="14.4" customHeight="1">
      <c r="B37" s="110" t="s">
        <v>20</v>
      </c>
      <c r="C37" s="112" t="s">
        <v>1</v>
      </c>
      <c r="D37" s="92" t="s">
        <v>89</v>
      </c>
      <c r="E37" s="92"/>
      <c r="F37" s="92"/>
      <c r="G37" s="92"/>
      <c r="H37" s="83"/>
      <c r="I37" s="82" t="s">
        <v>82</v>
      </c>
      <c r="J37" s="83"/>
      <c r="K37" s="82" t="s">
        <v>93</v>
      </c>
      <c r="L37" s="92"/>
      <c r="M37" s="92"/>
      <c r="N37" s="92"/>
      <c r="O37" s="93"/>
    </row>
    <row r="38" spans="2:15" ht="14.4" customHeight="1" thickBot="1">
      <c r="B38" s="111"/>
      <c r="C38" s="113"/>
      <c r="D38" s="90" t="s">
        <v>90</v>
      </c>
      <c r="E38" s="90"/>
      <c r="F38" s="90"/>
      <c r="G38" s="90"/>
      <c r="H38" s="94"/>
      <c r="I38" s="89" t="s">
        <v>83</v>
      </c>
      <c r="J38" s="94"/>
      <c r="K38" s="89" t="s">
        <v>94</v>
      </c>
      <c r="L38" s="90"/>
      <c r="M38" s="90"/>
      <c r="N38" s="90"/>
      <c r="O38" s="91"/>
    </row>
    <row r="39" spans="2:15" ht="14.4" customHeight="1">
      <c r="B39" s="111"/>
      <c r="C39" s="113"/>
      <c r="D39" s="84">
        <v>2023</v>
      </c>
      <c r="E39" s="85"/>
      <c r="F39" s="84">
        <v>2022</v>
      </c>
      <c r="G39" s="85"/>
      <c r="H39" s="100" t="s">
        <v>21</v>
      </c>
      <c r="I39" s="80">
        <v>2022</v>
      </c>
      <c r="J39" s="80" t="s">
        <v>91</v>
      </c>
      <c r="K39" s="84">
        <v>2023</v>
      </c>
      <c r="L39" s="85"/>
      <c r="M39" s="84">
        <v>2022</v>
      </c>
      <c r="N39" s="85"/>
      <c r="O39" s="100" t="s">
        <v>21</v>
      </c>
    </row>
    <row r="40" spans="2:15" ht="14.4" customHeight="1" thickBot="1">
      <c r="B40" s="102" t="s">
        <v>20</v>
      </c>
      <c r="C40" s="104" t="s">
        <v>23</v>
      </c>
      <c r="D40" s="86"/>
      <c r="E40" s="87"/>
      <c r="F40" s="86"/>
      <c r="G40" s="87"/>
      <c r="H40" s="101"/>
      <c r="I40" s="81"/>
      <c r="J40" s="81"/>
      <c r="K40" s="86"/>
      <c r="L40" s="87"/>
      <c r="M40" s="86"/>
      <c r="N40" s="87"/>
      <c r="O40" s="101"/>
    </row>
    <row r="41" spans="2:15" ht="14.4" customHeight="1">
      <c r="B41" s="102"/>
      <c r="C41" s="104"/>
      <c r="D41" s="4" t="s">
        <v>24</v>
      </c>
      <c r="E41" s="5" t="s">
        <v>2</v>
      </c>
      <c r="F41" s="4" t="s">
        <v>24</v>
      </c>
      <c r="G41" s="5" t="s">
        <v>2</v>
      </c>
      <c r="H41" s="106" t="s">
        <v>25</v>
      </c>
      <c r="I41" s="6" t="s">
        <v>24</v>
      </c>
      <c r="J41" s="108" t="s">
        <v>92</v>
      </c>
      <c r="K41" s="4" t="s">
        <v>24</v>
      </c>
      <c r="L41" s="5" t="s">
        <v>2</v>
      </c>
      <c r="M41" s="4" t="s">
        <v>24</v>
      </c>
      <c r="N41" s="5" t="s">
        <v>2</v>
      </c>
      <c r="O41" s="106" t="s">
        <v>25</v>
      </c>
    </row>
    <row r="42" spans="2:15" ht="14.4" customHeight="1" thickBot="1">
      <c r="B42" s="103"/>
      <c r="C42" s="105"/>
      <c r="D42" s="7" t="s">
        <v>26</v>
      </c>
      <c r="E42" s="8" t="s">
        <v>27</v>
      </c>
      <c r="F42" s="7" t="s">
        <v>26</v>
      </c>
      <c r="G42" s="8" t="s">
        <v>27</v>
      </c>
      <c r="H42" s="107"/>
      <c r="I42" s="9" t="s">
        <v>26</v>
      </c>
      <c r="J42" s="109"/>
      <c r="K42" s="7" t="s">
        <v>26</v>
      </c>
      <c r="L42" s="8" t="s">
        <v>27</v>
      </c>
      <c r="M42" s="7" t="s">
        <v>26</v>
      </c>
      <c r="N42" s="8" t="s">
        <v>27</v>
      </c>
      <c r="O42" s="107"/>
    </row>
    <row r="43" spans="2:15" ht="14.4" customHeight="1" thickBot="1">
      <c r="B43" s="61"/>
      <c r="C43" s="11" t="s">
        <v>12</v>
      </c>
      <c r="D43" s="12"/>
      <c r="E43" s="13"/>
      <c r="F43" s="12">
        <v>1</v>
      </c>
      <c r="G43" s="13">
        <v>1</v>
      </c>
      <c r="H43" s="14"/>
      <c r="I43" s="12"/>
      <c r="J43" s="14"/>
      <c r="K43" s="12"/>
      <c r="L43" s="13"/>
      <c r="M43" s="12">
        <v>1</v>
      </c>
      <c r="N43" s="13">
        <v>1</v>
      </c>
      <c r="O43" s="14"/>
    </row>
    <row r="44" spans="2:15" ht="14.4" thickBot="1">
      <c r="B44" s="20" t="s">
        <v>32</v>
      </c>
      <c r="C44" s="20" t="s">
        <v>29</v>
      </c>
      <c r="D44" s="21"/>
      <c r="E44" s="22"/>
      <c r="F44" s="21">
        <v>1</v>
      </c>
      <c r="G44" s="22">
        <v>1</v>
      </c>
      <c r="H44" s="23"/>
      <c r="I44" s="21"/>
      <c r="J44" s="22"/>
      <c r="K44" s="21"/>
      <c r="L44" s="22"/>
      <c r="M44" s="21">
        <v>1</v>
      </c>
      <c r="N44" s="22">
        <v>1</v>
      </c>
      <c r="O44" s="23"/>
    </row>
    <row r="45" spans="2:15" ht="14.4" thickBot="1">
      <c r="B45" s="61"/>
      <c r="C45" s="11" t="s">
        <v>8</v>
      </c>
      <c r="D45" s="12">
        <v>506</v>
      </c>
      <c r="E45" s="13">
        <v>0.21623931623931625</v>
      </c>
      <c r="F45" s="12">
        <v>411</v>
      </c>
      <c r="G45" s="13">
        <v>0.20508982035928144</v>
      </c>
      <c r="H45" s="14">
        <v>0.23114355231143557</v>
      </c>
      <c r="I45" s="12">
        <v>441</v>
      </c>
      <c r="J45" s="14">
        <v>0.14739229024943312</v>
      </c>
      <c r="K45" s="12">
        <v>2734</v>
      </c>
      <c r="L45" s="13">
        <v>0.21294493340602852</v>
      </c>
      <c r="M45" s="12">
        <v>2381</v>
      </c>
      <c r="N45" s="13">
        <v>0.20324370465215535</v>
      </c>
      <c r="O45" s="14">
        <v>0.14825703485930286</v>
      </c>
    </row>
    <row r="46" spans="2:15" ht="14.4" thickBot="1">
      <c r="B46" s="62"/>
      <c r="C46" s="16" t="s">
        <v>3</v>
      </c>
      <c r="D46" s="17">
        <v>446</v>
      </c>
      <c r="E46" s="18">
        <v>0.19059829059829059</v>
      </c>
      <c r="F46" s="17">
        <v>556</v>
      </c>
      <c r="G46" s="18">
        <v>0.27744510978043913</v>
      </c>
      <c r="H46" s="19">
        <v>-0.19784172661870503</v>
      </c>
      <c r="I46" s="17">
        <v>489</v>
      </c>
      <c r="J46" s="19">
        <v>-8.7934560327198374E-2</v>
      </c>
      <c r="K46" s="17">
        <v>2692</v>
      </c>
      <c r="L46" s="18">
        <v>0.20967365059584081</v>
      </c>
      <c r="M46" s="17">
        <v>3250</v>
      </c>
      <c r="N46" s="18">
        <v>0.27742210840802389</v>
      </c>
      <c r="O46" s="19">
        <v>-0.1716923076923077</v>
      </c>
    </row>
    <row r="47" spans="2:15" ht="15" customHeight="1" thickBot="1">
      <c r="B47" s="62"/>
      <c r="C47" s="11" t="s">
        <v>9</v>
      </c>
      <c r="D47" s="12">
        <v>383</v>
      </c>
      <c r="E47" s="13">
        <v>0.16367521367521368</v>
      </c>
      <c r="F47" s="12">
        <v>463</v>
      </c>
      <c r="G47" s="13">
        <v>0.23103792415169661</v>
      </c>
      <c r="H47" s="14">
        <v>-0.17278617710583155</v>
      </c>
      <c r="I47" s="12">
        <v>376</v>
      </c>
      <c r="J47" s="14">
        <v>1.8617021276595702E-2</v>
      </c>
      <c r="K47" s="12">
        <v>2481</v>
      </c>
      <c r="L47" s="13">
        <v>0.19323934885894539</v>
      </c>
      <c r="M47" s="12">
        <v>2401</v>
      </c>
      <c r="N47" s="13">
        <v>0.20495091762697396</v>
      </c>
      <c r="O47" s="14">
        <v>3.3319450229071235E-2</v>
      </c>
    </row>
    <row r="48" spans="2:15" ht="14.4" thickBot="1">
      <c r="B48" s="62"/>
      <c r="C48" s="63" t="s">
        <v>10</v>
      </c>
      <c r="D48" s="17">
        <v>429</v>
      </c>
      <c r="E48" s="18">
        <v>0.18333333333333332</v>
      </c>
      <c r="F48" s="17">
        <v>176</v>
      </c>
      <c r="G48" s="18">
        <v>8.7824351297405193E-2</v>
      </c>
      <c r="H48" s="19">
        <v>1.4375</v>
      </c>
      <c r="I48" s="17">
        <v>343</v>
      </c>
      <c r="J48" s="19">
        <v>0.25072886297376096</v>
      </c>
      <c r="K48" s="17">
        <v>2211</v>
      </c>
      <c r="L48" s="18">
        <v>0.17220967365059583</v>
      </c>
      <c r="M48" s="17">
        <v>1152</v>
      </c>
      <c r="N48" s="18">
        <v>9.8335467349551856E-2</v>
      </c>
      <c r="O48" s="19">
        <v>0.91927083333333326</v>
      </c>
    </row>
    <row r="49" spans="2:15" ht="15" customHeight="1" thickBot="1">
      <c r="B49" s="62"/>
      <c r="C49" s="64" t="s">
        <v>4</v>
      </c>
      <c r="D49" s="12">
        <v>258</v>
      </c>
      <c r="E49" s="13">
        <v>0.11025641025641025</v>
      </c>
      <c r="F49" s="12">
        <v>136</v>
      </c>
      <c r="G49" s="13">
        <v>6.7864271457085831E-2</v>
      </c>
      <c r="H49" s="14">
        <v>0.89705882352941169</v>
      </c>
      <c r="I49" s="12">
        <v>282</v>
      </c>
      <c r="J49" s="14">
        <v>-8.5106382978723416E-2</v>
      </c>
      <c r="K49" s="12">
        <v>1184</v>
      </c>
      <c r="L49" s="13">
        <v>9.2219020172910657E-2</v>
      </c>
      <c r="M49" s="12">
        <v>1337</v>
      </c>
      <c r="N49" s="13">
        <v>0.11412718736662399</v>
      </c>
      <c r="O49" s="14">
        <v>-0.11443530291697834</v>
      </c>
    </row>
    <row r="50" spans="2:15" ht="14.4" thickBot="1">
      <c r="B50" s="62"/>
      <c r="C50" s="65" t="s">
        <v>11</v>
      </c>
      <c r="D50" s="17">
        <v>135</v>
      </c>
      <c r="E50" s="18">
        <v>5.7692307692307696E-2</v>
      </c>
      <c r="F50" s="17">
        <v>168</v>
      </c>
      <c r="G50" s="18">
        <v>8.3832335329341312E-2</v>
      </c>
      <c r="H50" s="19">
        <v>-0.1964285714285714</v>
      </c>
      <c r="I50" s="17">
        <v>119</v>
      </c>
      <c r="J50" s="19">
        <v>0.13445378151260501</v>
      </c>
      <c r="K50" s="17">
        <v>770</v>
      </c>
      <c r="L50" s="18">
        <v>5.9973518186774669E-2</v>
      </c>
      <c r="M50" s="17">
        <v>637</v>
      </c>
      <c r="N50" s="18">
        <v>5.4374733247972686E-2</v>
      </c>
      <c r="O50" s="19">
        <v>0.20879120879120872</v>
      </c>
    </row>
    <row r="51" spans="2:15" ht="14.4" thickBot="1">
      <c r="B51" s="62"/>
      <c r="C51" s="11" t="s">
        <v>12</v>
      </c>
      <c r="D51" s="12">
        <v>150</v>
      </c>
      <c r="E51" s="13">
        <v>6.4102564102564097E-2</v>
      </c>
      <c r="F51" s="12">
        <v>58</v>
      </c>
      <c r="G51" s="13">
        <v>2.8942115768463075E-2</v>
      </c>
      <c r="H51" s="14">
        <v>1.5862068965517242</v>
      </c>
      <c r="I51" s="12">
        <v>90</v>
      </c>
      <c r="J51" s="14">
        <v>0.66666666666666674</v>
      </c>
      <c r="K51" s="12">
        <v>496</v>
      </c>
      <c r="L51" s="13">
        <v>3.8632292234597708E-2</v>
      </c>
      <c r="M51" s="12">
        <v>277</v>
      </c>
      <c r="N51" s="13">
        <v>2.3644899701237728E-2</v>
      </c>
      <c r="O51" s="14">
        <v>0.79061371841155226</v>
      </c>
    </row>
    <row r="52" spans="2:15" ht="14.4" thickBot="1">
      <c r="B52" s="62"/>
      <c r="C52" s="65" t="s">
        <v>57</v>
      </c>
      <c r="D52" s="17">
        <v>33</v>
      </c>
      <c r="E52" s="18">
        <v>1.4102564102564103E-2</v>
      </c>
      <c r="F52" s="17">
        <v>36</v>
      </c>
      <c r="G52" s="18">
        <v>1.7964071856287425E-2</v>
      </c>
      <c r="H52" s="19">
        <v>-8.333333333333337E-2</v>
      </c>
      <c r="I52" s="17">
        <v>44</v>
      </c>
      <c r="J52" s="19">
        <v>-0.25</v>
      </c>
      <c r="K52" s="17">
        <v>270</v>
      </c>
      <c r="L52" s="18">
        <v>2.1029675208349561E-2</v>
      </c>
      <c r="M52" s="17">
        <v>280</v>
      </c>
      <c r="N52" s="18">
        <v>2.3900981647460521E-2</v>
      </c>
      <c r="O52" s="19">
        <v>-3.5714285714285698E-2</v>
      </c>
    </row>
    <row r="53" spans="2:15" ht="14.4" thickBot="1">
      <c r="B53" s="66"/>
      <c r="C53" s="11" t="s">
        <v>28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1</v>
      </c>
      <c r="J53" s="14">
        <v>-1</v>
      </c>
      <c r="K53" s="12">
        <v>1</v>
      </c>
      <c r="L53" s="13">
        <v>7.7887685956850222E-5</v>
      </c>
      <c r="M53" s="12">
        <v>0</v>
      </c>
      <c r="N53" s="13">
        <v>0</v>
      </c>
      <c r="O53" s="14"/>
    </row>
    <row r="54" spans="2:15" ht="14.4" thickBot="1">
      <c r="B54" s="20" t="s">
        <v>33</v>
      </c>
      <c r="C54" s="20" t="s">
        <v>29</v>
      </c>
      <c r="D54" s="21">
        <v>2340</v>
      </c>
      <c r="E54" s="22">
        <v>1</v>
      </c>
      <c r="F54" s="21">
        <v>2004</v>
      </c>
      <c r="G54" s="22">
        <v>1</v>
      </c>
      <c r="H54" s="23">
        <v>0.16766467065868262</v>
      </c>
      <c r="I54" s="21">
        <v>2185</v>
      </c>
      <c r="J54" s="22">
        <v>7.0938215102974933E-2</v>
      </c>
      <c r="K54" s="21">
        <v>12839</v>
      </c>
      <c r="L54" s="22">
        <v>1</v>
      </c>
      <c r="M54" s="21">
        <v>11715</v>
      </c>
      <c r="N54" s="22">
        <v>1</v>
      </c>
      <c r="O54" s="23">
        <v>9.5945369184805784E-2</v>
      </c>
    </row>
    <row r="55" spans="2:15" ht="14.4" thickBot="1">
      <c r="B55" s="20" t="s">
        <v>46</v>
      </c>
      <c r="C55" s="20" t="s">
        <v>29</v>
      </c>
      <c r="D55" s="21">
        <v>1</v>
      </c>
      <c r="E55" s="22">
        <v>1</v>
      </c>
      <c r="F55" s="21">
        <v>0</v>
      </c>
      <c r="G55" s="22">
        <v>1</v>
      </c>
      <c r="H55" s="23"/>
      <c r="I55" s="21">
        <v>2</v>
      </c>
      <c r="J55" s="22">
        <v>-0.5</v>
      </c>
      <c r="K55" s="21">
        <v>6</v>
      </c>
      <c r="L55" s="22">
        <v>1</v>
      </c>
      <c r="M55" s="21">
        <v>2</v>
      </c>
      <c r="N55" s="22">
        <v>1</v>
      </c>
      <c r="O55" s="23">
        <v>2</v>
      </c>
    </row>
    <row r="56" spans="2:15" ht="14.4" thickBot="1">
      <c r="B56" s="96"/>
      <c r="C56" s="97" t="s">
        <v>29</v>
      </c>
      <c r="D56" s="24">
        <v>2341</v>
      </c>
      <c r="E56" s="25">
        <v>1</v>
      </c>
      <c r="F56" s="24">
        <v>2004</v>
      </c>
      <c r="G56" s="25">
        <v>1</v>
      </c>
      <c r="H56" s="26">
        <v>0.16816367265469068</v>
      </c>
      <c r="I56" s="24">
        <v>2187</v>
      </c>
      <c r="J56" s="26">
        <v>7.0416095107453058E-2</v>
      </c>
      <c r="K56" s="24">
        <v>12845</v>
      </c>
      <c r="L56" s="25">
        <v>1</v>
      </c>
      <c r="M56" s="24">
        <v>11718</v>
      </c>
      <c r="N56" s="25">
        <v>1</v>
      </c>
      <c r="O56" s="26">
        <v>9.6176821983273486E-2</v>
      </c>
    </row>
    <row r="57" spans="2:15">
      <c r="B57" s="1" t="s">
        <v>60</v>
      </c>
      <c r="C57" s="27"/>
      <c r="D57" s="1"/>
      <c r="E57" s="1"/>
      <c r="F57" s="1"/>
      <c r="G57" s="1"/>
      <c r="H57" s="69"/>
      <c r="I57" s="69"/>
      <c r="J57" s="69"/>
      <c r="K57" s="69"/>
      <c r="L57" s="69"/>
      <c r="M57" s="69"/>
      <c r="N57" s="69"/>
      <c r="O57" s="69"/>
    </row>
    <row r="58" spans="2:15">
      <c r="B58" s="28" t="s">
        <v>61</v>
      </c>
      <c r="C58" s="1"/>
      <c r="D58" s="1"/>
      <c r="E58" s="1"/>
      <c r="F58" s="1"/>
      <c r="G58" s="1"/>
    </row>
    <row r="60" spans="2:15">
      <c r="B60" s="88" t="s">
        <v>44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59"/>
    </row>
    <row r="61" spans="2:15" ht="14.4" thickBot="1">
      <c r="B61" s="95" t="s">
        <v>45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60" t="s">
        <v>31</v>
      </c>
    </row>
    <row r="62" spans="2:15">
      <c r="B62" s="110" t="s">
        <v>20</v>
      </c>
      <c r="C62" s="112" t="s">
        <v>1</v>
      </c>
      <c r="D62" s="92" t="s">
        <v>89</v>
      </c>
      <c r="E62" s="92"/>
      <c r="F62" s="92"/>
      <c r="G62" s="92"/>
      <c r="H62" s="83"/>
      <c r="I62" s="82" t="s">
        <v>82</v>
      </c>
      <c r="J62" s="83"/>
      <c r="K62" s="82" t="s">
        <v>93</v>
      </c>
      <c r="L62" s="92"/>
      <c r="M62" s="92"/>
      <c r="N62" s="92"/>
      <c r="O62" s="93"/>
    </row>
    <row r="63" spans="2:15" ht="14.4" thickBot="1">
      <c r="B63" s="111"/>
      <c r="C63" s="113"/>
      <c r="D63" s="90" t="s">
        <v>90</v>
      </c>
      <c r="E63" s="90"/>
      <c r="F63" s="90"/>
      <c r="G63" s="90"/>
      <c r="H63" s="94"/>
      <c r="I63" s="89" t="s">
        <v>83</v>
      </c>
      <c r="J63" s="94"/>
      <c r="K63" s="89" t="s">
        <v>94</v>
      </c>
      <c r="L63" s="90"/>
      <c r="M63" s="90"/>
      <c r="N63" s="90"/>
      <c r="O63" s="91"/>
    </row>
    <row r="64" spans="2:15" ht="15" customHeight="1">
      <c r="B64" s="111"/>
      <c r="C64" s="113"/>
      <c r="D64" s="84">
        <v>2023</v>
      </c>
      <c r="E64" s="85"/>
      <c r="F64" s="84">
        <v>2022</v>
      </c>
      <c r="G64" s="85"/>
      <c r="H64" s="100" t="s">
        <v>21</v>
      </c>
      <c r="I64" s="80">
        <v>2022</v>
      </c>
      <c r="J64" s="80" t="s">
        <v>91</v>
      </c>
      <c r="K64" s="84">
        <v>2023</v>
      </c>
      <c r="L64" s="85"/>
      <c r="M64" s="84">
        <v>2022</v>
      </c>
      <c r="N64" s="85"/>
      <c r="O64" s="100" t="s">
        <v>21</v>
      </c>
    </row>
    <row r="65" spans="2:15" ht="15" customHeight="1" thickBot="1">
      <c r="B65" s="102" t="s">
        <v>20</v>
      </c>
      <c r="C65" s="104" t="s">
        <v>23</v>
      </c>
      <c r="D65" s="86"/>
      <c r="E65" s="87"/>
      <c r="F65" s="86"/>
      <c r="G65" s="87"/>
      <c r="H65" s="101"/>
      <c r="I65" s="81"/>
      <c r="J65" s="81"/>
      <c r="K65" s="86"/>
      <c r="L65" s="87"/>
      <c r="M65" s="86"/>
      <c r="N65" s="87"/>
      <c r="O65" s="101"/>
    </row>
    <row r="66" spans="2:15" ht="15" customHeight="1">
      <c r="B66" s="102"/>
      <c r="C66" s="104"/>
      <c r="D66" s="4" t="s">
        <v>24</v>
      </c>
      <c r="E66" s="5" t="s">
        <v>2</v>
      </c>
      <c r="F66" s="4" t="s">
        <v>24</v>
      </c>
      <c r="G66" s="5" t="s">
        <v>2</v>
      </c>
      <c r="H66" s="106" t="s">
        <v>25</v>
      </c>
      <c r="I66" s="6" t="s">
        <v>24</v>
      </c>
      <c r="J66" s="108" t="s">
        <v>92</v>
      </c>
      <c r="K66" s="4" t="s">
        <v>24</v>
      </c>
      <c r="L66" s="5" t="s">
        <v>2</v>
      </c>
      <c r="M66" s="4" t="s">
        <v>24</v>
      </c>
      <c r="N66" s="5" t="s">
        <v>2</v>
      </c>
      <c r="O66" s="106" t="s">
        <v>25</v>
      </c>
    </row>
    <row r="67" spans="2:15" ht="27" thickBot="1">
      <c r="B67" s="103"/>
      <c r="C67" s="105"/>
      <c r="D67" s="7" t="s">
        <v>26</v>
      </c>
      <c r="E67" s="8" t="s">
        <v>27</v>
      </c>
      <c r="F67" s="7" t="s">
        <v>26</v>
      </c>
      <c r="G67" s="8" t="s">
        <v>27</v>
      </c>
      <c r="H67" s="107"/>
      <c r="I67" s="9" t="s">
        <v>26</v>
      </c>
      <c r="J67" s="109"/>
      <c r="K67" s="7" t="s">
        <v>26</v>
      </c>
      <c r="L67" s="8" t="s">
        <v>27</v>
      </c>
      <c r="M67" s="7" t="s">
        <v>26</v>
      </c>
      <c r="N67" s="8" t="s">
        <v>27</v>
      </c>
      <c r="O67" s="107"/>
    </row>
    <row r="68" spans="2:15" ht="14.4" thickBot="1">
      <c r="B68" s="61"/>
      <c r="C68" s="11" t="s">
        <v>12</v>
      </c>
      <c r="D68" s="12">
        <v>222</v>
      </c>
      <c r="E68" s="13">
        <v>0.26334519572953735</v>
      </c>
      <c r="F68" s="12">
        <v>156</v>
      </c>
      <c r="G68" s="13">
        <v>0.19548872180451127</v>
      </c>
      <c r="H68" s="14">
        <v>0.42307692307692313</v>
      </c>
      <c r="I68" s="12">
        <v>154</v>
      </c>
      <c r="J68" s="14">
        <v>0.44155844155844148</v>
      </c>
      <c r="K68" s="12">
        <v>1011</v>
      </c>
      <c r="L68" s="13">
        <v>0.22622510628776013</v>
      </c>
      <c r="M68" s="12">
        <v>758</v>
      </c>
      <c r="N68" s="13">
        <v>0.19475847893114079</v>
      </c>
      <c r="O68" s="14">
        <v>0.33377308707124009</v>
      </c>
    </row>
    <row r="69" spans="2:15" ht="14.4" thickBot="1">
      <c r="B69" s="62"/>
      <c r="C69" s="16" t="s">
        <v>9</v>
      </c>
      <c r="D69" s="17">
        <v>113</v>
      </c>
      <c r="E69" s="18">
        <v>0.13404507710557534</v>
      </c>
      <c r="F69" s="17">
        <v>123</v>
      </c>
      <c r="G69" s="18">
        <v>0.15413533834586465</v>
      </c>
      <c r="H69" s="19">
        <v>-8.1300813008130079E-2</v>
      </c>
      <c r="I69" s="17">
        <v>107</v>
      </c>
      <c r="J69" s="19">
        <v>5.6074766355140193E-2</v>
      </c>
      <c r="K69" s="17">
        <v>737</v>
      </c>
      <c r="L69" s="18">
        <v>0.16491385097337211</v>
      </c>
      <c r="M69" s="17">
        <v>639</v>
      </c>
      <c r="N69" s="18">
        <v>0.16418293936279549</v>
      </c>
      <c r="O69" s="19">
        <v>0.15336463223787167</v>
      </c>
    </row>
    <row r="70" spans="2:15" ht="14.4" thickBot="1">
      <c r="B70" s="62"/>
      <c r="C70" s="11" t="s">
        <v>8</v>
      </c>
      <c r="D70" s="12">
        <v>139</v>
      </c>
      <c r="E70" s="13">
        <v>0.16488730723606168</v>
      </c>
      <c r="F70" s="12">
        <v>134</v>
      </c>
      <c r="G70" s="13">
        <v>0.16791979949874686</v>
      </c>
      <c r="H70" s="14">
        <v>3.7313432835820892E-2</v>
      </c>
      <c r="I70" s="12">
        <v>127</v>
      </c>
      <c r="J70" s="14">
        <v>9.4488188976378007E-2</v>
      </c>
      <c r="K70" s="12">
        <v>686</v>
      </c>
      <c r="L70" s="13">
        <v>0.15350190199149699</v>
      </c>
      <c r="M70" s="12">
        <v>544</v>
      </c>
      <c r="N70" s="13">
        <v>0.13977389516957861</v>
      </c>
      <c r="O70" s="14">
        <v>0.26102941176470584</v>
      </c>
    </row>
    <row r="71" spans="2:15" ht="14.4" thickBot="1">
      <c r="B71" s="62"/>
      <c r="C71" s="63" t="s">
        <v>4</v>
      </c>
      <c r="D71" s="17">
        <v>102</v>
      </c>
      <c r="E71" s="18">
        <v>0.12099644128113879</v>
      </c>
      <c r="F71" s="17">
        <v>120</v>
      </c>
      <c r="G71" s="18">
        <v>0.15037593984962405</v>
      </c>
      <c r="H71" s="19">
        <v>-0.15000000000000002</v>
      </c>
      <c r="I71" s="17">
        <v>153</v>
      </c>
      <c r="J71" s="19">
        <v>-0.33333333333333337</v>
      </c>
      <c r="K71" s="17">
        <v>630</v>
      </c>
      <c r="L71" s="18">
        <v>0.14097113448198703</v>
      </c>
      <c r="M71" s="17">
        <v>717</v>
      </c>
      <c r="N71" s="18">
        <v>0.18422404933196301</v>
      </c>
      <c r="O71" s="19">
        <v>-0.12133891213389125</v>
      </c>
    </row>
    <row r="72" spans="2:15" ht="14.4" thickBot="1">
      <c r="B72" s="62"/>
      <c r="C72" s="64" t="s">
        <v>10</v>
      </c>
      <c r="D72" s="12">
        <v>71</v>
      </c>
      <c r="E72" s="13">
        <v>8.4223013048635831E-2</v>
      </c>
      <c r="F72" s="12">
        <v>104</v>
      </c>
      <c r="G72" s="13">
        <v>0.13032581453634084</v>
      </c>
      <c r="H72" s="14">
        <v>-0.31730769230769229</v>
      </c>
      <c r="I72" s="12">
        <v>80</v>
      </c>
      <c r="J72" s="14">
        <v>-0.11250000000000004</v>
      </c>
      <c r="K72" s="12">
        <v>438</v>
      </c>
      <c r="L72" s="13">
        <v>9.8008503020810031E-2</v>
      </c>
      <c r="M72" s="12">
        <v>427</v>
      </c>
      <c r="N72" s="13">
        <v>0.10971223021582734</v>
      </c>
      <c r="O72" s="14">
        <v>2.5761124121779888E-2</v>
      </c>
    </row>
    <row r="73" spans="2:15" ht="14.4" thickBot="1">
      <c r="B73" s="62"/>
      <c r="C73" s="65" t="s">
        <v>3</v>
      </c>
      <c r="D73" s="17">
        <v>58</v>
      </c>
      <c r="E73" s="18">
        <v>6.8801897983392646E-2</v>
      </c>
      <c r="F73" s="17">
        <v>55</v>
      </c>
      <c r="G73" s="18">
        <v>6.8922305764411024E-2</v>
      </c>
      <c r="H73" s="19">
        <v>5.4545454545454453E-2</v>
      </c>
      <c r="I73" s="17">
        <v>51</v>
      </c>
      <c r="J73" s="19">
        <v>0.13725490196078427</v>
      </c>
      <c r="K73" s="17">
        <v>317</v>
      </c>
      <c r="L73" s="18">
        <v>7.0933094652047432E-2</v>
      </c>
      <c r="M73" s="17">
        <v>393</v>
      </c>
      <c r="N73" s="18">
        <v>0.10097636176772867</v>
      </c>
      <c r="O73" s="19">
        <v>-0.19338422391857502</v>
      </c>
    </row>
    <row r="74" spans="2:15" ht="14.4" thickBot="1">
      <c r="B74" s="62"/>
      <c r="C74" s="11" t="s">
        <v>11</v>
      </c>
      <c r="D74" s="12">
        <v>57</v>
      </c>
      <c r="E74" s="13">
        <v>6.7615658362989328E-2</v>
      </c>
      <c r="F74" s="12">
        <v>75</v>
      </c>
      <c r="G74" s="13">
        <v>9.3984962406015032E-2</v>
      </c>
      <c r="H74" s="14">
        <v>-0.24</v>
      </c>
      <c r="I74" s="12">
        <v>45</v>
      </c>
      <c r="J74" s="14">
        <v>0.26666666666666661</v>
      </c>
      <c r="K74" s="12">
        <v>305</v>
      </c>
      <c r="L74" s="13">
        <v>6.8247930185723879E-2</v>
      </c>
      <c r="M74" s="12">
        <v>270</v>
      </c>
      <c r="N74" s="13">
        <v>6.9373072970195279E-2</v>
      </c>
      <c r="O74" s="14">
        <v>0.12962962962962954</v>
      </c>
    </row>
    <row r="75" spans="2:15" ht="14.4" thickBot="1">
      <c r="B75" s="62"/>
      <c r="C75" s="65" t="s">
        <v>28</v>
      </c>
      <c r="D75" s="17">
        <f>+D76-SUM(D68:D74)</f>
        <v>81</v>
      </c>
      <c r="E75" s="18">
        <f>+E76-SUM(E68:E74)</f>
        <v>9.6085409252668952E-2</v>
      </c>
      <c r="F75" s="17">
        <f>+F76-SUM(F68:F74)</f>
        <v>31</v>
      </c>
      <c r="G75" s="18">
        <f>+G76-SUM(G68:G74)</f>
        <v>3.884711779448613E-2</v>
      </c>
      <c r="H75" s="19">
        <f>+D75/F75-1</f>
        <v>1.6129032258064515</v>
      </c>
      <c r="I75" s="17">
        <f>+I76-SUM(I68:I74)</f>
        <v>41</v>
      </c>
      <c r="J75" s="19">
        <f>+D75/I75-1</f>
        <v>0.97560975609756095</v>
      </c>
      <c r="K75" s="17">
        <f>+K76-SUM(K68:K74)</f>
        <v>345</v>
      </c>
      <c r="L75" s="18">
        <f>+L76-SUM(L68:L74)</f>
        <v>7.7198478406802384E-2</v>
      </c>
      <c r="M75" s="17">
        <f>+M76-SUM(M68:M74)</f>
        <v>144</v>
      </c>
      <c r="N75" s="18">
        <f>+N76-SUM(N68:N74)</f>
        <v>3.6998972250770978E-2</v>
      </c>
      <c r="O75" s="19">
        <f>+K75/M75-1</f>
        <v>1.3958333333333335</v>
      </c>
    </row>
    <row r="76" spans="2:15" ht="14.4" thickBot="1">
      <c r="B76" s="96"/>
      <c r="C76" s="97" t="s">
        <v>29</v>
      </c>
      <c r="D76" s="24">
        <v>843</v>
      </c>
      <c r="E76" s="25">
        <v>1</v>
      </c>
      <c r="F76" s="24">
        <v>798</v>
      </c>
      <c r="G76" s="25">
        <v>1</v>
      </c>
      <c r="H76" s="26">
        <v>5.6390977443609103E-2</v>
      </c>
      <c r="I76" s="24">
        <v>758</v>
      </c>
      <c r="J76" s="26">
        <v>0.11213720316622688</v>
      </c>
      <c r="K76" s="24">
        <v>4469</v>
      </c>
      <c r="L76" s="25">
        <v>1</v>
      </c>
      <c r="M76" s="24">
        <v>3892</v>
      </c>
      <c r="N76" s="25">
        <v>1</v>
      </c>
      <c r="O76" s="26">
        <v>0.14825282631038017</v>
      </c>
    </row>
    <row r="77" spans="2:15">
      <c r="B77" s="1" t="s">
        <v>38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>
      <c r="B78" s="28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</mergeCells>
  <conditionalFormatting sqref="H28 O28">
    <cfRule type="cellIs" dxfId="85" priority="41" operator="lessThan">
      <formula>0</formula>
    </cfRule>
  </conditionalFormatting>
  <conditionalFormatting sqref="H29 O29">
    <cfRule type="cellIs" dxfId="84" priority="40" operator="lessThan">
      <formula>0</formula>
    </cfRule>
  </conditionalFormatting>
  <conditionalFormatting sqref="H18 O18">
    <cfRule type="cellIs" dxfId="83" priority="39" operator="lessThan">
      <formula>0</formula>
    </cfRule>
  </conditionalFormatting>
  <conditionalFormatting sqref="J10:J17 O10:O17 H10:H17">
    <cfRule type="cellIs" dxfId="82" priority="38" operator="lessThan">
      <formula>0</formula>
    </cfRule>
  </conditionalFormatting>
  <conditionalFormatting sqref="L10:L17 N10:O17 D10:E17 G10:J17">
    <cfRule type="cellIs" dxfId="81" priority="37" operator="equal">
      <formula>0</formula>
    </cfRule>
  </conditionalFormatting>
  <conditionalFormatting sqref="F10:F17">
    <cfRule type="cellIs" dxfId="80" priority="36" operator="equal">
      <formula>0</formula>
    </cfRule>
  </conditionalFormatting>
  <conditionalFormatting sqref="K10:K17">
    <cfRule type="cellIs" dxfId="79" priority="35" operator="equal">
      <formula>0</formula>
    </cfRule>
  </conditionalFormatting>
  <conditionalFormatting sqref="M10:M17">
    <cfRule type="cellIs" dxfId="78" priority="34" operator="equal">
      <formula>0</formula>
    </cfRule>
  </conditionalFormatting>
  <conditionalFormatting sqref="J19:J26 O19:O26 H19:H26">
    <cfRule type="cellIs" dxfId="77" priority="33" operator="lessThan">
      <formula>0</formula>
    </cfRule>
  </conditionalFormatting>
  <conditionalFormatting sqref="L19:L26 N19:O26 D19:E26 G19:J26">
    <cfRule type="cellIs" dxfId="76" priority="32" operator="equal">
      <formula>0</formula>
    </cfRule>
  </conditionalFormatting>
  <conditionalFormatting sqref="F19:F26">
    <cfRule type="cellIs" dxfId="75" priority="31" operator="equal">
      <formula>0</formula>
    </cfRule>
  </conditionalFormatting>
  <conditionalFormatting sqref="K19:K26">
    <cfRule type="cellIs" dxfId="74" priority="30" operator="equal">
      <formula>0</formula>
    </cfRule>
  </conditionalFormatting>
  <conditionalFormatting sqref="M19:M26">
    <cfRule type="cellIs" dxfId="73" priority="29" operator="equal">
      <formula>0</formula>
    </cfRule>
  </conditionalFormatting>
  <conditionalFormatting sqref="J27 O27 H27">
    <cfRule type="cellIs" dxfId="72" priority="28" operator="lessThan">
      <formula>0</formula>
    </cfRule>
  </conditionalFormatting>
  <conditionalFormatting sqref="L27 N27:O27 D27:E27 G27:J27">
    <cfRule type="cellIs" dxfId="71" priority="27" operator="equal">
      <formula>0</formula>
    </cfRule>
  </conditionalFormatting>
  <conditionalFormatting sqref="F27">
    <cfRule type="cellIs" dxfId="70" priority="26" operator="equal">
      <formula>0</formula>
    </cfRule>
  </conditionalFormatting>
  <conditionalFormatting sqref="K27">
    <cfRule type="cellIs" dxfId="69" priority="25" operator="equal">
      <formula>0</formula>
    </cfRule>
  </conditionalFormatting>
  <conditionalFormatting sqref="M27">
    <cfRule type="cellIs" dxfId="68" priority="24" operator="equal">
      <formula>0</formula>
    </cfRule>
  </conditionalFormatting>
  <conditionalFormatting sqref="J43 O43 H43">
    <cfRule type="cellIs" dxfId="67" priority="23" operator="lessThan">
      <formula>0</formula>
    </cfRule>
  </conditionalFormatting>
  <conditionalFormatting sqref="L43 N43:O43 D43:E43 G43:J43">
    <cfRule type="cellIs" dxfId="66" priority="22" operator="equal">
      <formula>0</formula>
    </cfRule>
  </conditionalFormatting>
  <conditionalFormatting sqref="F43">
    <cfRule type="cellIs" dxfId="65" priority="21" operator="equal">
      <formula>0</formula>
    </cfRule>
  </conditionalFormatting>
  <conditionalFormatting sqref="K43">
    <cfRule type="cellIs" dxfId="64" priority="20" operator="equal">
      <formula>0</formula>
    </cfRule>
  </conditionalFormatting>
  <conditionalFormatting sqref="M43">
    <cfRule type="cellIs" dxfId="63" priority="19" operator="equal">
      <formula>0</formula>
    </cfRule>
  </conditionalFormatting>
  <conditionalFormatting sqref="H44 O44">
    <cfRule type="cellIs" dxfId="62" priority="18" operator="lessThan">
      <formula>0</formula>
    </cfRule>
  </conditionalFormatting>
  <conditionalFormatting sqref="J45:J52 O45:O52 H45:H52">
    <cfRule type="cellIs" dxfId="61" priority="17" operator="lessThan">
      <formula>0</formula>
    </cfRule>
  </conditionalFormatting>
  <conditionalFormatting sqref="L45:L52 N45:O52 D45:E52 G45:J52">
    <cfRule type="cellIs" dxfId="60" priority="16" operator="equal">
      <formula>0</formula>
    </cfRule>
  </conditionalFormatting>
  <conditionalFormatting sqref="F45:F52">
    <cfRule type="cellIs" dxfId="59" priority="15" operator="equal">
      <formula>0</formula>
    </cfRule>
  </conditionalFormatting>
  <conditionalFormatting sqref="K45:K52">
    <cfRule type="cellIs" dxfId="58" priority="14" operator="equal">
      <formula>0</formula>
    </cfRule>
  </conditionalFormatting>
  <conditionalFormatting sqref="M45:M52">
    <cfRule type="cellIs" dxfId="57" priority="13" operator="equal">
      <formula>0</formula>
    </cfRule>
  </conditionalFormatting>
  <conditionalFormatting sqref="J53 O53 H53">
    <cfRule type="cellIs" dxfId="56" priority="12" operator="lessThan">
      <formula>0</formula>
    </cfRule>
  </conditionalFormatting>
  <conditionalFormatting sqref="L53 N53:O53 D53:E53 G53:J53">
    <cfRule type="cellIs" dxfId="55" priority="11" operator="equal">
      <formula>0</formula>
    </cfRule>
  </conditionalFormatting>
  <conditionalFormatting sqref="F53">
    <cfRule type="cellIs" dxfId="54" priority="10" operator="equal">
      <formula>0</formula>
    </cfRule>
  </conditionalFormatting>
  <conditionalFormatting sqref="K53">
    <cfRule type="cellIs" dxfId="53" priority="9" operator="equal">
      <formula>0</formula>
    </cfRule>
  </conditionalFormatting>
  <conditionalFormatting sqref="M53">
    <cfRule type="cellIs" dxfId="52" priority="8" operator="equal">
      <formula>0</formula>
    </cfRule>
  </conditionalFormatting>
  <conditionalFormatting sqref="H54 O54">
    <cfRule type="cellIs" dxfId="51" priority="7" operator="lessThan">
      <formula>0</formula>
    </cfRule>
  </conditionalFormatting>
  <conditionalFormatting sqref="H55 O55">
    <cfRule type="cellIs" dxfId="50" priority="6" operator="lessThan">
      <formula>0</formula>
    </cfRule>
  </conditionalFormatting>
  <conditionalFormatting sqref="J68:J75 O68:O75 H68:H75">
    <cfRule type="cellIs" dxfId="49" priority="5" operator="lessThan">
      <formula>0</formula>
    </cfRule>
  </conditionalFormatting>
  <conditionalFormatting sqref="L68:L75 N68:O75 D68:E75 G68:J75">
    <cfRule type="cellIs" dxfId="48" priority="4" operator="equal">
      <formula>0</formula>
    </cfRule>
  </conditionalFormatting>
  <conditionalFormatting sqref="F68:F75">
    <cfRule type="cellIs" dxfId="47" priority="3" operator="equal">
      <formula>0</formula>
    </cfRule>
  </conditionalFormatting>
  <conditionalFormatting sqref="K68:K75">
    <cfRule type="cellIs" dxfId="46" priority="2" operator="equal">
      <formula>0</formula>
    </cfRule>
  </conditionalFormatting>
  <conditionalFormatting sqref="M68:M75">
    <cfRule type="cellIs" dxfId="4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8.44140625" style="40" customWidth="1"/>
    <col min="4" max="9" width="9" style="40" customWidth="1"/>
    <col min="10" max="10" width="11" style="40" customWidth="1"/>
    <col min="11" max="14" width="9" style="40" customWidth="1"/>
    <col min="15" max="15" width="11.44140625" style="40" customWidth="1"/>
    <col min="16" max="16384" width="9.109375" style="40"/>
  </cols>
  <sheetData>
    <row r="1" spans="2:15">
      <c r="B1" s="40" t="s">
        <v>7</v>
      </c>
      <c r="E1" s="41"/>
      <c r="O1" s="42">
        <v>45113</v>
      </c>
    </row>
    <row r="2" spans="2:15">
      <c r="B2" s="88" t="s">
        <v>30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0"/>
    </row>
    <row r="3" spans="2:15" ht="14.4" thickBot="1">
      <c r="B3" s="95" t="s">
        <v>87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6" t="s">
        <v>88</v>
      </c>
    </row>
    <row r="4" spans="2:15" ht="15" customHeight="1">
      <c r="B4" s="110" t="s">
        <v>0</v>
      </c>
      <c r="C4" s="112" t="s">
        <v>1</v>
      </c>
      <c r="D4" s="92" t="s">
        <v>89</v>
      </c>
      <c r="E4" s="92"/>
      <c r="F4" s="92"/>
      <c r="G4" s="92"/>
      <c r="H4" s="83"/>
      <c r="I4" s="82" t="s">
        <v>82</v>
      </c>
      <c r="J4" s="83"/>
      <c r="K4" s="82" t="s">
        <v>93</v>
      </c>
      <c r="L4" s="92"/>
      <c r="M4" s="92"/>
      <c r="N4" s="92"/>
      <c r="O4" s="93"/>
    </row>
    <row r="5" spans="2:15" ht="14.4" thickBot="1">
      <c r="B5" s="111"/>
      <c r="C5" s="113"/>
      <c r="D5" s="90" t="s">
        <v>90</v>
      </c>
      <c r="E5" s="90"/>
      <c r="F5" s="90"/>
      <c r="G5" s="90"/>
      <c r="H5" s="94"/>
      <c r="I5" s="89" t="s">
        <v>83</v>
      </c>
      <c r="J5" s="94"/>
      <c r="K5" s="89" t="s">
        <v>94</v>
      </c>
      <c r="L5" s="90"/>
      <c r="M5" s="90"/>
      <c r="N5" s="90"/>
      <c r="O5" s="91"/>
    </row>
    <row r="6" spans="2:15" ht="19.5" customHeight="1">
      <c r="B6" s="111"/>
      <c r="C6" s="113"/>
      <c r="D6" s="84">
        <v>2023</v>
      </c>
      <c r="E6" s="85"/>
      <c r="F6" s="84">
        <v>2022</v>
      </c>
      <c r="G6" s="85"/>
      <c r="H6" s="100" t="s">
        <v>21</v>
      </c>
      <c r="I6" s="80">
        <v>2022</v>
      </c>
      <c r="J6" s="80" t="s">
        <v>91</v>
      </c>
      <c r="K6" s="84">
        <v>2023</v>
      </c>
      <c r="L6" s="85"/>
      <c r="M6" s="84">
        <v>2022</v>
      </c>
      <c r="N6" s="85"/>
      <c r="O6" s="100" t="s">
        <v>21</v>
      </c>
    </row>
    <row r="7" spans="2:15" ht="19.5" customHeight="1" thickBot="1">
      <c r="B7" s="102" t="s">
        <v>22</v>
      </c>
      <c r="C7" s="104" t="s">
        <v>23</v>
      </c>
      <c r="D7" s="86"/>
      <c r="E7" s="87"/>
      <c r="F7" s="86"/>
      <c r="G7" s="87"/>
      <c r="H7" s="101"/>
      <c r="I7" s="81"/>
      <c r="J7" s="81"/>
      <c r="K7" s="86"/>
      <c r="L7" s="87"/>
      <c r="M7" s="86"/>
      <c r="N7" s="87"/>
      <c r="O7" s="101"/>
    </row>
    <row r="8" spans="2:15" ht="15" customHeight="1">
      <c r="B8" s="102"/>
      <c r="C8" s="104"/>
      <c r="D8" s="4" t="s">
        <v>24</v>
      </c>
      <c r="E8" s="5" t="s">
        <v>2</v>
      </c>
      <c r="F8" s="4" t="s">
        <v>24</v>
      </c>
      <c r="G8" s="5" t="s">
        <v>2</v>
      </c>
      <c r="H8" s="106" t="s">
        <v>25</v>
      </c>
      <c r="I8" s="6" t="s">
        <v>24</v>
      </c>
      <c r="J8" s="108" t="s">
        <v>92</v>
      </c>
      <c r="K8" s="4" t="s">
        <v>24</v>
      </c>
      <c r="L8" s="5" t="s">
        <v>2</v>
      </c>
      <c r="M8" s="4" t="s">
        <v>24</v>
      </c>
      <c r="N8" s="5" t="s">
        <v>2</v>
      </c>
      <c r="O8" s="106" t="s">
        <v>25</v>
      </c>
    </row>
    <row r="9" spans="2:15" ht="15" customHeight="1" thickBot="1">
      <c r="B9" s="103"/>
      <c r="C9" s="105"/>
      <c r="D9" s="7" t="s">
        <v>26</v>
      </c>
      <c r="E9" s="8" t="s">
        <v>27</v>
      </c>
      <c r="F9" s="7" t="s">
        <v>26</v>
      </c>
      <c r="G9" s="8" t="s">
        <v>27</v>
      </c>
      <c r="H9" s="107"/>
      <c r="I9" s="9" t="s">
        <v>26</v>
      </c>
      <c r="J9" s="109"/>
      <c r="K9" s="7" t="s">
        <v>26</v>
      </c>
      <c r="L9" s="8" t="s">
        <v>27</v>
      </c>
      <c r="M9" s="7" t="s">
        <v>26</v>
      </c>
      <c r="N9" s="8" t="s">
        <v>27</v>
      </c>
      <c r="O9" s="107"/>
    </row>
    <row r="10" spans="2:15" ht="14.4" thickBot="1">
      <c r="B10" s="10">
        <v>1</v>
      </c>
      <c r="C10" s="11" t="s">
        <v>9</v>
      </c>
      <c r="D10" s="12">
        <v>45</v>
      </c>
      <c r="E10" s="13">
        <v>0.29605263157894735</v>
      </c>
      <c r="F10" s="12">
        <v>39</v>
      </c>
      <c r="G10" s="13">
        <v>0.3611111111111111</v>
      </c>
      <c r="H10" s="14">
        <v>0.15384615384615374</v>
      </c>
      <c r="I10" s="12">
        <v>59</v>
      </c>
      <c r="J10" s="14">
        <v>-0.23728813559322037</v>
      </c>
      <c r="K10" s="12">
        <v>317</v>
      </c>
      <c r="L10" s="13">
        <v>0.43424657534246575</v>
      </c>
      <c r="M10" s="12">
        <v>187</v>
      </c>
      <c r="N10" s="13">
        <v>0.31218697829716191</v>
      </c>
      <c r="O10" s="14">
        <v>0.69518716577540096</v>
      </c>
    </row>
    <row r="11" spans="2:15" ht="14.4" thickBot="1">
      <c r="B11" s="57">
        <v>2</v>
      </c>
      <c r="C11" s="16" t="s">
        <v>41</v>
      </c>
      <c r="D11" s="17">
        <v>35</v>
      </c>
      <c r="E11" s="18">
        <v>0.23026315789473684</v>
      </c>
      <c r="F11" s="17">
        <v>32</v>
      </c>
      <c r="G11" s="18">
        <v>0.29629629629629628</v>
      </c>
      <c r="H11" s="19">
        <v>9.375E-2</v>
      </c>
      <c r="I11" s="17">
        <v>15</v>
      </c>
      <c r="J11" s="19">
        <v>1.3333333333333335</v>
      </c>
      <c r="K11" s="17">
        <v>106</v>
      </c>
      <c r="L11" s="18">
        <v>0.14520547945205478</v>
      </c>
      <c r="M11" s="17">
        <v>164</v>
      </c>
      <c r="N11" s="18">
        <v>0.27378964941569284</v>
      </c>
      <c r="O11" s="19">
        <v>-0.35365853658536583</v>
      </c>
    </row>
    <row r="12" spans="2:15" ht="14.4" thickBot="1">
      <c r="B12" s="10">
        <v>3</v>
      </c>
      <c r="C12" s="11" t="s">
        <v>12</v>
      </c>
      <c r="D12" s="12">
        <v>18</v>
      </c>
      <c r="E12" s="13">
        <v>0.11842105263157894</v>
      </c>
      <c r="F12" s="12">
        <v>8</v>
      </c>
      <c r="G12" s="13">
        <v>7.407407407407407E-2</v>
      </c>
      <c r="H12" s="14">
        <v>1.25</v>
      </c>
      <c r="I12" s="12">
        <v>15</v>
      </c>
      <c r="J12" s="14">
        <v>0.19999999999999996</v>
      </c>
      <c r="K12" s="12">
        <v>81</v>
      </c>
      <c r="L12" s="13">
        <v>0.11095890410958904</v>
      </c>
      <c r="M12" s="12">
        <v>24</v>
      </c>
      <c r="N12" s="13">
        <v>4.006677796327212E-2</v>
      </c>
      <c r="O12" s="14">
        <v>2.375</v>
      </c>
    </row>
    <row r="13" spans="2:15" ht="14.4" thickBot="1">
      <c r="B13" s="57">
        <v>4</v>
      </c>
      <c r="C13" s="16" t="s">
        <v>4</v>
      </c>
      <c r="D13" s="17">
        <v>15</v>
      </c>
      <c r="E13" s="18">
        <v>9.8684210526315791E-2</v>
      </c>
      <c r="F13" s="17">
        <v>15</v>
      </c>
      <c r="G13" s="18">
        <v>0.1388888888888889</v>
      </c>
      <c r="H13" s="19">
        <v>0</v>
      </c>
      <c r="I13" s="17">
        <v>11</v>
      </c>
      <c r="J13" s="19">
        <v>0.36363636363636354</v>
      </c>
      <c r="K13" s="17">
        <v>68</v>
      </c>
      <c r="L13" s="18">
        <v>9.3150684931506855E-2</v>
      </c>
      <c r="M13" s="17">
        <v>134</v>
      </c>
      <c r="N13" s="18">
        <v>0.22370617696160267</v>
      </c>
      <c r="O13" s="19">
        <v>-0.4925373134328358</v>
      </c>
    </row>
    <row r="14" spans="2:15" ht="14.4" thickBot="1">
      <c r="B14" s="10">
        <v>5</v>
      </c>
      <c r="C14" s="11" t="s">
        <v>74</v>
      </c>
      <c r="D14" s="12">
        <v>10</v>
      </c>
      <c r="E14" s="13">
        <v>6.5789473684210523E-2</v>
      </c>
      <c r="F14" s="12">
        <v>6</v>
      </c>
      <c r="G14" s="13">
        <v>5.5555555555555552E-2</v>
      </c>
      <c r="H14" s="14">
        <v>0.66666666666666674</v>
      </c>
      <c r="I14" s="12">
        <v>10</v>
      </c>
      <c r="J14" s="14">
        <v>0</v>
      </c>
      <c r="K14" s="12">
        <v>45</v>
      </c>
      <c r="L14" s="13">
        <v>6.1643835616438353E-2</v>
      </c>
      <c r="M14" s="12">
        <v>7</v>
      </c>
      <c r="N14" s="13">
        <v>1.1686143572621035E-2</v>
      </c>
      <c r="O14" s="14">
        <v>5.4285714285714288</v>
      </c>
    </row>
    <row r="15" spans="2:15" ht="14.4" thickBot="1">
      <c r="B15" s="98" t="s">
        <v>43</v>
      </c>
      <c r="C15" s="99"/>
      <c r="D15" s="21">
        <f>SUM(D10:D14)</f>
        <v>123</v>
      </c>
      <c r="E15" s="22">
        <f>D15/D17</f>
        <v>0.80921052631578949</v>
      </c>
      <c r="F15" s="21">
        <f>SUM(F10:F14)</f>
        <v>100</v>
      </c>
      <c r="G15" s="22">
        <f>F15/F17</f>
        <v>0.92592592592592593</v>
      </c>
      <c r="H15" s="23">
        <f>D15/F15-1</f>
        <v>0.22999999999999998</v>
      </c>
      <c r="I15" s="21">
        <f>SUM(I10:I14)</f>
        <v>110</v>
      </c>
      <c r="J15" s="22">
        <f>D15/I15-1</f>
        <v>0.11818181818181817</v>
      </c>
      <c r="K15" s="21">
        <f>SUM(K10:K14)</f>
        <v>617</v>
      </c>
      <c r="L15" s="22">
        <f>K15/K17</f>
        <v>0.84520547945205482</v>
      </c>
      <c r="M15" s="21">
        <f>SUM(M10:M14)</f>
        <v>516</v>
      </c>
      <c r="N15" s="22">
        <f>M15/M17</f>
        <v>0.86143572621035058</v>
      </c>
      <c r="O15" s="23">
        <f>K15/M15-1</f>
        <v>0.19573643410852704</v>
      </c>
    </row>
    <row r="16" spans="2:15" ht="14.4" thickBot="1">
      <c r="B16" s="98" t="s">
        <v>28</v>
      </c>
      <c r="C16" s="99"/>
      <c r="D16" s="36">
        <f>D17-D15</f>
        <v>29</v>
      </c>
      <c r="E16" s="22">
        <f t="shared" ref="E16:N16" si="0">E17-E15</f>
        <v>0.19078947368421051</v>
      </c>
      <c r="F16" s="36">
        <f t="shared" si="0"/>
        <v>8</v>
      </c>
      <c r="G16" s="22">
        <f t="shared" si="0"/>
        <v>7.4074074074074292E-2</v>
      </c>
      <c r="H16" s="23">
        <f>D16/F16-1</f>
        <v>2.625</v>
      </c>
      <c r="I16" s="36">
        <f t="shared" si="0"/>
        <v>37</v>
      </c>
      <c r="J16" s="23">
        <f>D16/I16-1</f>
        <v>-0.21621621621621623</v>
      </c>
      <c r="K16" s="36">
        <f t="shared" si="0"/>
        <v>113</v>
      </c>
      <c r="L16" s="22">
        <f t="shared" si="0"/>
        <v>0.15479452054794518</v>
      </c>
      <c r="M16" s="36">
        <f t="shared" si="0"/>
        <v>83</v>
      </c>
      <c r="N16" s="22">
        <f t="shared" si="0"/>
        <v>0.13856427378964919</v>
      </c>
      <c r="O16" s="23">
        <f>K16/M16-1</f>
        <v>0.36144578313253017</v>
      </c>
    </row>
    <row r="17" spans="2:15" ht="14.4" thickBot="1">
      <c r="B17" s="96" t="s">
        <v>29</v>
      </c>
      <c r="C17" s="97"/>
      <c r="D17" s="24">
        <v>152</v>
      </c>
      <c r="E17" s="25">
        <v>1</v>
      </c>
      <c r="F17" s="24">
        <v>108</v>
      </c>
      <c r="G17" s="25">
        <v>1.0000000000000002</v>
      </c>
      <c r="H17" s="26">
        <v>0.40740740740740744</v>
      </c>
      <c r="I17" s="24">
        <v>147</v>
      </c>
      <c r="J17" s="26">
        <v>3.4013605442176909E-2</v>
      </c>
      <c r="K17" s="24">
        <v>730</v>
      </c>
      <c r="L17" s="25">
        <v>1</v>
      </c>
      <c r="M17" s="24">
        <v>599</v>
      </c>
      <c r="N17" s="25">
        <v>0.99999999999999978</v>
      </c>
      <c r="O17" s="26">
        <v>0.21869782971619367</v>
      </c>
    </row>
    <row r="18" spans="2:15">
      <c r="B18" s="40" t="s">
        <v>62</v>
      </c>
    </row>
    <row r="19" spans="2:15">
      <c r="B19" s="71" t="s">
        <v>40</v>
      </c>
    </row>
    <row r="20" spans="2:15">
      <c r="B20" s="28" t="s">
        <v>63</v>
      </c>
      <c r="C20" s="1"/>
      <c r="D20" s="1"/>
      <c r="E20" s="1"/>
      <c r="F20" s="1"/>
      <c r="G20" s="1"/>
    </row>
    <row r="21" spans="2:15">
      <c r="B21" s="72" t="s">
        <v>39</v>
      </c>
    </row>
    <row r="22" spans="2:15">
      <c r="B22" s="72"/>
    </row>
  </sheetData>
  <mergeCells count="26"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</mergeCells>
  <phoneticPr fontId="4" type="noConversion"/>
  <conditionalFormatting sqref="J10:J14 O10:O14 H10:H14">
    <cfRule type="cellIs" dxfId="44" priority="7" operator="lessThan">
      <formula>0</formula>
    </cfRule>
  </conditionalFormatting>
  <conditionalFormatting sqref="L10:L14 N10:O14 D10:E14 G10:J14">
    <cfRule type="cellIs" dxfId="43" priority="6" operator="equal">
      <formula>0</formula>
    </cfRule>
  </conditionalFormatting>
  <conditionalFormatting sqref="F10:F14">
    <cfRule type="cellIs" dxfId="42" priority="5" operator="equal">
      <formula>0</formula>
    </cfRule>
  </conditionalFormatting>
  <conditionalFormatting sqref="K10:K14">
    <cfRule type="cellIs" dxfId="41" priority="4" operator="equal">
      <formula>0</formula>
    </cfRule>
  </conditionalFormatting>
  <conditionalFormatting sqref="M10:M14">
    <cfRule type="cellIs" dxfId="40" priority="3" operator="equal">
      <formula>0</formula>
    </cfRule>
  </conditionalFormatting>
  <conditionalFormatting sqref="H16 J16 O16">
    <cfRule type="cellIs" dxfId="39" priority="2" operator="lessThan">
      <formula>0</formula>
    </cfRule>
  </conditionalFormatting>
  <conditionalFormatting sqref="H15 O15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BD4B9-A505-4F92-A52E-DA6987EAA085}">
  <sheetPr>
    <pageSetUpPr fitToPage="1"/>
  </sheetPr>
  <dimension ref="B1:W65"/>
  <sheetViews>
    <sheetView showGridLines="0" workbookViewId="0">
      <selection activeCell="O1" sqref="O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1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42">
        <v>45113</v>
      </c>
    </row>
    <row r="2" spans="2:15" ht="14.4" customHeight="1">
      <c r="B2" s="88" t="s">
        <v>58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>
      <c r="B3" s="95" t="s">
        <v>84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" customHeight="1" thickBo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 t="s">
        <v>31</v>
      </c>
    </row>
    <row r="5" spans="2:15" ht="14.4" customHeight="1">
      <c r="B5" s="110" t="s">
        <v>0</v>
      </c>
      <c r="C5" s="112" t="s">
        <v>1</v>
      </c>
      <c r="D5" s="92" t="s">
        <v>89</v>
      </c>
      <c r="E5" s="92"/>
      <c r="F5" s="92"/>
      <c r="G5" s="92"/>
      <c r="H5" s="83"/>
      <c r="I5" s="82" t="s">
        <v>82</v>
      </c>
      <c r="J5" s="83"/>
      <c r="K5" s="82" t="s">
        <v>93</v>
      </c>
      <c r="L5" s="92"/>
      <c r="M5" s="92"/>
      <c r="N5" s="92"/>
      <c r="O5" s="93"/>
    </row>
    <row r="6" spans="2:15" ht="14.4" customHeight="1" thickBot="1">
      <c r="B6" s="111"/>
      <c r="C6" s="113"/>
      <c r="D6" s="90" t="s">
        <v>90</v>
      </c>
      <c r="E6" s="90"/>
      <c r="F6" s="90"/>
      <c r="G6" s="90"/>
      <c r="H6" s="94"/>
      <c r="I6" s="89" t="s">
        <v>83</v>
      </c>
      <c r="J6" s="94"/>
      <c r="K6" s="89" t="s">
        <v>94</v>
      </c>
      <c r="L6" s="90"/>
      <c r="M6" s="90"/>
      <c r="N6" s="90"/>
      <c r="O6" s="91"/>
    </row>
    <row r="7" spans="2:15" ht="14.4" customHeight="1">
      <c r="B7" s="111"/>
      <c r="C7" s="113"/>
      <c r="D7" s="84">
        <v>2023</v>
      </c>
      <c r="E7" s="85"/>
      <c r="F7" s="84">
        <v>2022</v>
      </c>
      <c r="G7" s="85"/>
      <c r="H7" s="100" t="s">
        <v>21</v>
      </c>
      <c r="I7" s="80">
        <v>2022</v>
      </c>
      <c r="J7" s="80" t="s">
        <v>76</v>
      </c>
      <c r="K7" s="84">
        <v>2023</v>
      </c>
      <c r="L7" s="85"/>
      <c r="M7" s="84">
        <v>2022</v>
      </c>
      <c r="N7" s="85"/>
      <c r="O7" s="100" t="s">
        <v>21</v>
      </c>
    </row>
    <row r="8" spans="2:15" ht="14.4" customHeight="1" thickBot="1">
      <c r="B8" s="102" t="s">
        <v>22</v>
      </c>
      <c r="C8" s="104" t="s">
        <v>23</v>
      </c>
      <c r="D8" s="86"/>
      <c r="E8" s="87"/>
      <c r="F8" s="86"/>
      <c r="G8" s="87"/>
      <c r="H8" s="101"/>
      <c r="I8" s="81"/>
      <c r="J8" s="81"/>
      <c r="K8" s="86"/>
      <c r="L8" s="87"/>
      <c r="M8" s="86"/>
      <c r="N8" s="87"/>
      <c r="O8" s="101"/>
    </row>
    <row r="9" spans="2:15" ht="14.4" customHeight="1">
      <c r="B9" s="102"/>
      <c r="C9" s="104"/>
      <c r="D9" s="4" t="s">
        <v>24</v>
      </c>
      <c r="E9" s="5" t="s">
        <v>2</v>
      </c>
      <c r="F9" s="4" t="s">
        <v>24</v>
      </c>
      <c r="G9" s="5" t="s">
        <v>2</v>
      </c>
      <c r="H9" s="106" t="s">
        <v>25</v>
      </c>
      <c r="I9" s="6" t="s">
        <v>24</v>
      </c>
      <c r="J9" s="108" t="s">
        <v>77</v>
      </c>
      <c r="K9" s="4" t="s">
        <v>24</v>
      </c>
      <c r="L9" s="5" t="s">
        <v>2</v>
      </c>
      <c r="M9" s="4" t="s">
        <v>24</v>
      </c>
      <c r="N9" s="5" t="s">
        <v>2</v>
      </c>
      <c r="O9" s="106" t="s">
        <v>25</v>
      </c>
    </row>
    <row r="10" spans="2:15" ht="14.4" customHeight="1" thickBot="1">
      <c r="B10" s="103"/>
      <c r="C10" s="105"/>
      <c r="D10" s="7" t="s">
        <v>26</v>
      </c>
      <c r="E10" s="8" t="s">
        <v>27</v>
      </c>
      <c r="F10" s="7" t="s">
        <v>26</v>
      </c>
      <c r="G10" s="8" t="s">
        <v>27</v>
      </c>
      <c r="H10" s="107"/>
      <c r="I10" s="9" t="s">
        <v>26</v>
      </c>
      <c r="J10" s="109"/>
      <c r="K10" s="7" t="s">
        <v>26</v>
      </c>
      <c r="L10" s="8" t="s">
        <v>27</v>
      </c>
      <c r="M10" s="7" t="s">
        <v>26</v>
      </c>
      <c r="N10" s="8" t="s">
        <v>27</v>
      </c>
      <c r="O10" s="107"/>
    </row>
    <row r="11" spans="2:15" ht="14.4" customHeight="1" thickBot="1">
      <c r="B11" s="10">
        <v>1</v>
      </c>
      <c r="C11" s="11" t="s">
        <v>11</v>
      </c>
      <c r="D11" s="12">
        <v>1208</v>
      </c>
      <c r="E11" s="13">
        <v>0.20016570008285003</v>
      </c>
      <c r="F11" s="12">
        <v>1284</v>
      </c>
      <c r="G11" s="13">
        <v>0.23244026068066617</v>
      </c>
      <c r="H11" s="14">
        <v>-5.9190031152647982E-2</v>
      </c>
      <c r="I11" s="12">
        <v>1059</v>
      </c>
      <c r="J11" s="14">
        <v>0.14069877242681783</v>
      </c>
      <c r="K11" s="12">
        <v>6844</v>
      </c>
      <c r="L11" s="13">
        <v>0.21698053389131952</v>
      </c>
      <c r="M11" s="12">
        <v>7506</v>
      </c>
      <c r="N11" s="13">
        <v>0.23775736458663288</v>
      </c>
      <c r="O11" s="14">
        <v>-8.8196109778843623E-2</v>
      </c>
    </row>
    <row r="12" spans="2:15" ht="14.4" customHeight="1" thickBot="1">
      <c r="B12" s="15">
        <v>2</v>
      </c>
      <c r="C12" s="16" t="s">
        <v>16</v>
      </c>
      <c r="D12" s="17">
        <v>752</v>
      </c>
      <c r="E12" s="18">
        <v>0.12460646230323115</v>
      </c>
      <c r="F12" s="17">
        <v>956</v>
      </c>
      <c r="G12" s="18">
        <v>0.1730629978276611</v>
      </c>
      <c r="H12" s="19">
        <v>-0.21338912133891208</v>
      </c>
      <c r="I12" s="17">
        <v>1053</v>
      </c>
      <c r="J12" s="19">
        <v>-0.28584995251661915</v>
      </c>
      <c r="K12" s="17">
        <v>4689</v>
      </c>
      <c r="L12" s="18">
        <v>0.14865893094921057</v>
      </c>
      <c r="M12" s="17">
        <v>4082</v>
      </c>
      <c r="N12" s="18">
        <v>0.12929996832435856</v>
      </c>
      <c r="O12" s="19">
        <v>0.14870161685448302</v>
      </c>
    </row>
    <row r="13" spans="2:15" ht="14.4" customHeight="1" thickBot="1">
      <c r="B13" s="10">
        <v>3</v>
      </c>
      <c r="C13" s="11" t="s">
        <v>13</v>
      </c>
      <c r="D13" s="12">
        <v>736</v>
      </c>
      <c r="E13" s="13">
        <v>0.12195526097763049</v>
      </c>
      <c r="F13" s="12">
        <v>411</v>
      </c>
      <c r="G13" s="13">
        <v>7.4402606806661845E-2</v>
      </c>
      <c r="H13" s="14">
        <v>0.79075425790754261</v>
      </c>
      <c r="I13" s="12">
        <v>475</v>
      </c>
      <c r="J13" s="14">
        <v>0.54947368421052634</v>
      </c>
      <c r="K13" s="12">
        <v>3658</v>
      </c>
      <c r="L13" s="13">
        <v>0.11597235432122249</v>
      </c>
      <c r="M13" s="12">
        <v>3011</v>
      </c>
      <c r="N13" s="13">
        <v>9.5375356350966112E-2</v>
      </c>
      <c r="O13" s="14">
        <v>0.21487877781467946</v>
      </c>
    </row>
    <row r="14" spans="2:15" ht="14.4" customHeight="1" thickBot="1">
      <c r="B14" s="15">
        <v>4</v>
      </c>
      <c r="C14" s="16" t="s">
        <v>37</v>
      </c>
      <c r="D14" s="17">
        <v>771</v>
      </c>
      <c r="E14" s="18">
        <v>0.12775476387738194</v>
      </c>
      <c r="F14" s="17">
        <v>304</v>
      </c>
      <c r="G14" s="18">
        <v>5.5032585083272988E-2</v>
      </c>
      <c r="H14" s="19">
        <v>1.5361842105263159</v>
      </c>
      <c r="I14" s="17">
        <v>547</v>
      </c>
      <c r="J14" s="19">
        <v>0.40950639853747717</v>
      </c>
      <c r="K14" s="17">
        <v>3205</v>
      </c>
      <c r="L14" s="18">
        <v>0.10161055101134994</v>
      </c>
      <c r="M14" s="17">
        <v>2591</v>
      </c>
      <c r="N14" s="18">
        <v>8.2071586949635733E-2</v>
      </c>
      <c r="O14" s="19">
        <v>0.23697414125820138</v>
      </c>
    </row>
    <row r="15" spans="2:15" ht="14.4" customHeight="1" thickBot="1">
      <c r="B15" s="10">
        <v>5</v>
      </c>
      <c r="C15" s="11" t="s">
        <v>9</v>
      </c>
      <c r="D15" s="12">
        <v>520</v>
      </c>
      <c r="E15" s="13">
        <v>8.6164043082021538E-2</v>
      </c>
      <c r="F15" s="12">
        <v>477</v>
      </c>
      <c r="G15" s="13">
        <v>8.635047067342505E-2</v>
      </c>
      <c r="H15" s="14">
        <v>9.0146750524108921E-2</v>
      </c>
      <c r="I15" s="12">
        <v>438</v>
      </c>
      <c r="J15" s="14">
        <v>0.18721461187214605</v>
      </c>
      <c r="K15" s="12">
        <v>2747</v>
      </c>
      <c r="L15" s="13">
        <v>8.7090228901147676E-2</v>
      </c>
      <c r="M15" s="12">
        <v>2436</v>
      </c>
      <c r="N15" s="13">
        <v>7.7161862527716188E-2</v>
      </c>
      <c r="O15" s="14">
        <v>0.12766830870279144</v>
      </c>
    </row>
    <row r="16" spans="2:15" ht="14.4" customHeight="1" thickBot="1">
      <c r="B16" s="15">
        <v>6</v>
      </c>
      <c r="C16" s="16" t="s">
        <v>12</v>
      </c>
      <c r="D16" s="17">
        <v>620</v>
      </c>
      <c r="E16" s="18">
        <v>0.10273405136702568</v>
      </c>
      <c r="F16" s="17">
        <v>607</v>
      </c>
      <c r="G16" s="18">
        <v>0.10988414192614047</v>
      </c>
      <c r="H16" s="19">
        <v>2.1416803953871577E-2</v>
      </c>
      <c r="I16" s="17">
        <v>481</v>
      </c>
      <c r="J16" s="19">
        <v>0.28898128898128905</v>
      </c>
      <c r="K16" s="17">
        <v>2629</v>
      </c>
      <c r="L16" s="18">
        <v>8.3349185213366303E-2</v>
      </c>
      <c r="M16" s="17">
        <v>3807</v>
      </c>
      <c r="N16" s="18">
        <v>0.12058916693063035</v>
      </c>
      <c r="O16" s="19">
        <v>-0.30942999737325982</v>
      </c>
    </row>
    <row r="17" spans="2:23" ht="14.4" customHeight="1" thickBot="1">
      <c r="B17" s="10">
        <v>7</v>
      </c>
      <c r="C17" s="11" t="s">
        <v>17</v>
      </c>
      <c r="D17" s="12">
        <v>427</v>
      </c>
      <c r="E17" s="13">
        <v>7.0753935376967683E-2</v>
      </c>
      <c r="F17" s="12">
        <v>349</v>
      </c>
      <c r="G17" s="13">
        <v>6.3178855901520642E-2</v>
      </c>
      <c r="H17" s="14">
        <v>0.22349570200573066</v>
      </c>
      <c r="I17" s="12">
        <v>497</v>
      </c>
      <c r="J17" s="14">
        <v>-0.14084507042253525</v>
      </c>
      <c r="K17" s="12">
        <v>2364</v>
      </c>
      <c r="L17" s="13">
        <v>7.4947688795891199E-2</v>
      </c>
      <c r="M17" s="12">
        <v>1859</v>
      </c>
      <c r="N17" s="13">
        <v>5.8885017421602785E-2</v>
      </c>
      <c r="O17" s="14">
        <v>0.27165142549757926</v>
      </c>
    </row>
    <row r="18" spans="2:23" ht="14.4" customHeight="1" thickBot="1">
      <c r="B18" s="15">
        <v>8</v>
      </c>
      <c r="C18" s="16" t="s">
        <v>18</v>
      </c>
      <c r="D18" s="17">
        <v>312</v>
      </c>
      <c r="E18" s="18">
        <v>5.1698425849212921E-2</v>
      </c>
      <c r="F18" s="17">
        <v>312</v>
      </c>
      <c r="G18" s="18">
        <v>5.6480811006517015E-2</v>
      </c>
      <c r="H18" s="19">
        <v>0</v>
      </c>
      <c r="I18" s="17">
        <v>332</v>
      </c>
      <c r="J18" s="19">
        <v>-6.0240963855421659E-2</v>
      </c>
      <c r="K18" s="17">
        <v>1512</v>
      </c>
      <c r="L18" s="18">
        <v>4.7936085219707054E-2</v>
      </c>
      <c r="M18" s="17">
        <v>1990</v>
      </c>
      <c r="N18" s="18">
        <v>6.3034526449160591E-2</v>
      </c>
      <c r="O18" s="19">
        <v>-0.24020100502512565</v>
      </c>
    </row>
    <row r="19" spans="2:23" ht="14.4" customHeight="1" thickBot="1">
      <c r="B19" s="10">
        <v>9</v>
      </c>
      <c r="C19" s="11" t="s">
        <v>15</v>
      </c>
      <c r="D19" s="12">
        <v>193</v>
      </c>
      <c r="E19" s="13">
        <v>3.1980115990057997E-2</v>
      </c>
      <c r="F19" s="12">
        <v>300</v>
      </c>
      <c r="G19" s="13">
        <v>5.4308472121650977E-2</v>
      </c>
      <c r="H19" s="14">
        <v>-0.35666666666666669</v>
      </c>
      <c r="I19" s="12">
        <v>193</v>
      </c>
      <c r="J19" s="14">
        <v>0</v>
      </c>
      <c r="K19" s="12">
        <v>1186</v>
      </c>
      <c r="L19" s="13">
        <v>3.7600659438209373E-2</v>
      </c>
      <c r="M19" s="12">
        <v>1541</v>
      </c>
      <c r="N19" s="13">
        <v>4.8812163446309786E-2</v>
      </c>
      <c r="O19" s="14">
        <v>-0.23036988968202465</v>
      </c>
    </row>
    <row r="20" spans="2:23" ht="14.4" customHeight="1" thickBot="1">
      <c r="B20" s="15">
        <v>10</v>
      </c>
      <c r="C20" s="16" t="s">
        <v>14</v>
      </c>
      <c r="D20" s="17">
        <v>196</v>
      </c>
      <c r="E20" s="18">
        <v>3.2477216238608123E-2</v>
      </c>
      <c r="F20" s="17">
        <v>147</v>
      </c>
      <c r="G20" s="18">
        <v>2.6611151339608979E-2</v>
      </c>
      <c r="H20" s="19">
        <v>0.33333333333333326</v>
      </c>
      <c r="I20" s="17">
        <v>201</v>
      </c>
      <c r="J20" s="19">
        <v>-2.4875621890547261E-2</v>
      </c>
      <c r="K20" s="17">
        <v>976</v>
      </c>
      <c r="L20" s="18">
        <v>3.0942869824361171E-2</v>
      </c>
      <c r="M20" s="17">
        <v>821</v>
      </c>
      <c r="N20" s="18">
        <v>2.6005701615457712E-2</v>
      </c>
      <c r="O20" s="19">
        <v>0.1887941534713764</v>
      </c>
    </row>
    <row r="21" spans="2:23" ht="14.4" customHeight="1" thickBot="1">
      <c r="B21" s="10">
        <v>11</v>
      </c>
      <c r="C21" s="11" t="s">
        <v>4</v>
      </c>
      <c r="D21" s="12">
        <v>64</v>
      </c>
      <c r="E21" s="13">
        <v>1.0604805302402652E-2</v>
      </c>
      <c r="F21" s="12">
        <v>41</v>
      </c>
      <c r="G21" s="13">
        <v>7.4221578566256337E-3</v>
      </c>
      <c r="H21" s="14">
        <v>0.56097560975609762</v>
      </c>
      <c r="I21" s="12">
        <v>63</v>
      </c>
      <c r="J21" s="14">
        <v>1.5873015873015817E-2</v>
      </c>
      <c r="K21" s="12">
        <v>411</v>
      </c>
      <c r="L21" s="13">
        <v>1.303024538710291E-2</v>
      </c>
      <c r="M21" s="12">
        <v>309</v>
      </c>
      <c r="N21" s="13">
        <v>9.7877732024073492E-3</v>
      </c>
      <c r="O21" s="14">
        <v>0.33009708737864085</v>
      </c>
    </row>
    <row r="22" spans="2:23" ht="14.4" customHeight="1" thickBot="1">
      <c r="B22" s="15">
        <v>12</v>
      </c>
      <c r="C22" s="16" t="s">
        <v>64</v>
      </c>
      <c r="D22" s="17">
        <v>42</v>
      </c>
      <c r="E22" s="18">
        <v>6.9594034797017396E-3</v>
      </c>
      <c r="F22" s="17">
        <v>42</v>
      </c>
      <c r="G22" s="18">
        <v>7.6031860970311371E-3</v>
      </c>
      <c r="H22" s="19">
        <v>0</v>
      </c>
      <c r="I22" s="17">
        <v>35</v>
      </c>
      <c r="J22" s="19">
        <v>0.19999999999999996</v>
      </c>
      <c r="K22" s="17">
        <v>247</v>
      </c>
      <c r="L22" s="18">
        <v>7.830828736288124E-3</v>
      </c>
      <c r="M22" s="17">
        <v>244</v>
      </c>
      <c r="N22" s="18">
        <v>7.7288565093443142E-3</v>
      </c>
      <c r="O22" s="19">
        <v>1.2295081967213184E-2</v>
      </c>
    </row>
    <row r="23" spans="2:23" ht="14.4" customHeight="1" thickBot="1">
      <c r="B23" s="10">
        <v>13</v>
      </c>
      <c r="C23" s="11" t="s">
        <v>71</v>
      </c>
      <c r="D23" s="12">
        <v>22</v>
      </c>
      <c r="E23" s="13">
        <v>3.6454018227009112E-3</v>
      </c>
      <c r="F23" s="12">
        <v>29</v>
      </c>
      <c r="G23" s="13">
        <v>5.2498189717595945E-3</v>
      </c>
      <c r="H23" s="14">
        <v>-0.24137931034482762</v>
      </c>
      <c r="I23" s="12">
        <v>17</v>
      </c>
      <c r="J23" s="14">
        <v>0.29411764705882359</v>
      </c>
      <c r="K23" s="12">
        <v>168</v>
      </c>
      <c r="L23" s="13">
        <v>5.3262316910785623E-3</v>
      </c>
      <c r="M23" s="12">
        <v>108</v>
      </c>
      <c r="N23" s="13">
        <v>3.4209692746278112E-3</v>
      </c>
      <c r="O23" s="14">
        <v>0.55555555555555558</v>
      </c>
    </row>
    <row r="24" spans="2:23" ht="14.4" customHeight="1" thickBot="1">
      <c r="B24" s="15">
        <v>14</v>
      </c>
      <c r="C24" s="16" t="s">
        <v>79</v>
      </c>
      <c r="D24" s="17">
        <v>40</v>
      </c>
      <c r="E24" s="18">
        <v>6.6280033140016566E-3</v>
      </c>
      <c r="F24" s="17">
        <v>0</v>
      </c>
      <c r="G24" s="18">
        <v>0</v>
      </c>
      <c r="H24" s="19"/>
      <c r="I24" s="17">
        <v>8</v>
      </c>
      <c r="J24" s="19">
        <v>4</v>
      </c>
      <c r="K24" s="17">
        <v>112</v>
      </c>
      <c r="L24" s="18">
        <v>3.5508211273857079E-3</v>
      </c>
      <c r="M24" s="17">
        <v>14</v>
      </c>
      <c r="N24" s="18">
        <v>4.434589800443459E-4</v>
      </c>
      <c r="O24" s="19">
        <v>7</v>
      </c>
    </row>
    <row r="25" spans="2:23" ht="14.4" thickBot="1">
      <c r="B25" s="10">
        <v>15</v>
      </c>
      <c r="C25" s="11" t="s">
        <v>78</v>
      </c>
      <c r="D25" s="12">
        <v>24</v>
      </c>
      <c r="E25" s="13">
        <v>3.9768019884009942E-3</v>
      </c>
      <c r="F25" s="12">
        <v>7</v>
      </c>
      <c r="G25" s="13">
        <v>1.2671976828385228E-3</v>
      </c>
      <c r="H25" s="14">
        <v>2.4285714285714284</v>
      </c>
      <c r="I25" s="12">
        <v>17</v>
      </c>
      <c r="J25" s="14">
        <v>0.41176470588235303</v>
      </c>
      <c r="K25" s="12">
        <v>107</v>
      </c>
      <c r="L25" s="13">
        <v>3.3923023270559889E-3</v>
      </c>
      <c r="M25" s="12">
        <v>58</v>
      </c>
      <c r="N25" s="13">
        <v>1.8371872030408616E-3</v>
      </c>
      <c r="O25" s="14">
        <v>0.84482758620689657</v>
      </c>
    </row>
    <row r="26" spans="2:23" ht="14.4" thickBot="1">
      <c r="B26" s="98" t="s">
        <v>42</v>
      </c>
      <c r="C26" s="99"/>
      <c r="D26" s="21">
        <f>SUM(D11:D25)</f>
        <v>5927</v>
      </c>
      <c r="E26" s="22">
        <f>D26/D28</f>
        <v>0.98210439105219549</v>
      </c>
      <c r="F26" s="21">
        <f>SUM(F11:F25)</f>
        <v>5266</v>
      </c>
      <c r="G26" s="22">
        <f>F26/F28</f>
        <v>0.95329471397538013</v>
      </c>
      <c r="H26" s="23">
        <f>D26/F26-1</f>
        <v>0.12552221800227881</v>
      </c>
      <c r="I26" s="21">
        <f>SUM(I11:I25)</f>
        <v>5416</v>
      </c>
      <c r="J26" s="22">
        <f>D26/I26-1</f>
        <v>9.4350073855243632E-2</v>
      </c>
      <c r="K26" s="21">
        <f>SUM(K11:K25)</f>
        <v>30855</v>
      </c>
      <c r="L26" s="22">
        <f>K26/K28</f>
        <v>0.97821951683469655</v>
      </c>
      <c r="M26" s="21">
        <f>SUM(M11:M25)</f>
        <v>30377</v>
      </c>
      <c r="N26" s="22">
        <f>M26/M28</f>
        <v>0.96221095977193538</v>
      </c>
      <c r="O26" s="23">
        <f>K26/M26-1</f>
        <v>1.5735589426210561E-2</v>
      </c>
    </row>
    <row r="27" spans="2:23" ht="14.4" thickBot="1">
      <c r="B27" s="98" t="s">
        <v>28</v>
      </c>
      <c r="C27" s="99"/>
      <c r="D27" s="21">
        <f>D28-SUM(D11:D25)</f>
        <v>108</v>
      </c>
      <c r="E27" s="22">
        <f>D27/D28</f>
        <v>1.7895608947804474E-2</v>
      </c>
      <c r="F27" s="21">
        <f>F28-SUM(F11:F25)</f>
        <v>258</v>
      </c>
      <c r="G27" s="22">
        <f>F27/F28</f>
        <v>4.670528602461984E-2</v>
      </c>
      <c r="H27" s="23">
        <f>D27/F27-1</f>
        <v>-0.58139534883720922</v>
      </c>
      <c r="I27" s="21">
        <f>I28-SUM(I11:I25)</f>
        <v>122</v>
      </c>
      <c r="J27" s="22">
        <f>D27/I27-1</f>
        <v>-0.11475409836065575</v>
      </c>
      <c r="K27" s="21">
        <f>K28-SUM(K11:K25)</f>
        <v>687</v>
      </c>
      <c r="L27" s="22">
        <f>K27/K28</f>
        <v>2.1780483165303406E-2</v>
      </c>
      <c r="M27" s="21">
        <f>M28-SUM(M11:M25)</f>
        <v>1193</v>
      </c>
      <c r="N27" s="22">
        <f>M27/M28</f>
        <v>3.7789040228064619E-2</v>
      </c>
      <c r="O27" s="23">
        <f>K27/M27-1</f>
        <v>-0.42414082145850796</v>
      </c>
    </row>
    <row r="28" spans="2:23" ht="14.4" thickBot="1">
      <c r="B28" s="96" t="s">
        <v>29</v>
      </c>
      <c r="C28" s="97"/>
      <c r="D28" s="24">
        <v>6035</v>
      </c>
      <c r="E28" s="25">
        <v>1</v>
      </c>
      <c r="F28" s="24">
        <v>5524</v>
      </c>
      <c r="G28" s="25">
        <v>1.0000000000000007</v>
      </c>
      <c r="H28" s="26">
        <v>9.2505430847212189E-2</v>
      </c>
      <c r="I28" s="24">
        <v>5538</v>
      </c>
      <c r="J28" s="26">
        <v>8.9743589743589647E-2</v>
      </c>
      <c r="K28" s="24">
        <v>31542</v>
      </c>
      <c r="L28" s="25">
        <v>1</v>
      </c>
      <c r="M28" s="24">
        <v>31570</v>
      </c>
      <c r="N28" s="25">
        <v>0.99999999999999922</v>
      </c>
      <c r="O28" s="26">
        <v>-8.869179600886623E-4</v>
      </c>
    </row>
    <row r="29" spans="2:23">
      <c r="B29" s="1" t="s">
        <v>60</v>
      </c>
      <c r="C29" s="27"/>
    </row>
    <row r="30" spans="2:23">
      <c r="B30" s="28" t="s">
        <v>61</v>
      </c>
    </row>
    <row r="31" spans="2:23">
      <c r="B31" s="29"/>
    </row>
    <row r="32" spans="2:23" ht="15" customHeight="1">
      <c r="B32" s="88" t="s">
        <v>95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27"/>
      <c r="P32" s="88" t="s">
        <v>80</v>
      </c>
      <c r="Q32" s="88"/>
      <c r="R32" s="88"/>
      <c r="S32" s="88"/>
      <c r="T32" s="88"/>
      <c r="U32" s="88"/>
      <c r="V32" s="88"/>
      <c r="W32" s="88"/>
    </row>
    <row r="33" spans="2:23" ht="15" customHeight="1">
      <c r="B33" s="95" t="s">
        <v>96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27"/>
      <c r="P33" s="95" t="s">
        <v>81</v>
      </c>
      <c r="Q33" s="95"/>
      <c r="R33" s="95"/>
      <c r="S33" s="95"/>
      <c r="T33" s="95"/>
      <c r="U33" s="95"/>
      <c r="V33" s="95"/>
      <c r="W33" s="95"/>
    </row>
    <row r="34" spans="2:23" ht="15" customHeight="1" thickBot="1"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" t="s">
        <v>31</v>
      </c>
      <c r="P34" s="30"/>
      <c r="Q34" s="30"/>
      <c r="R34" s="30"/>
      <c r="S34" s="30"/>
      <c r="T34" s="30"/>
      <c r="U34" s="30"/>
      <c r="V34" s="30"/>
      <c r="W34" s="3" t="s">
        <v>31</v>
      </c>
    </row>
    <row r="35" spans="2:23">
      <c r="B35" s="110" t="s">
        <v>0</v>
      </c>
      <c r="C35" s="112" t="s">
        <v>47</v>
      </c>
      <c r="D35" s="114" t="s">
        <v>89</v>
      </c>
      <c r="E35" s="92"/>
      <c r="F35" s="92"/>
      <c r="G35" s="92"/>
      <c r="H35" s="92"/>
      <c r="I35" s="93"/>
      <c r="J35" s="92" t="s">
        <v>82</v>
      </c>
      <c r="K35" s="92"/>
      <c r="L35" s="93"/>
      <c r="P35" s="110" t="s">
        <v>0</v>
      </c>
      <c r="Q35" s="112" t="s">
        <v>47</v>
      </c>
      <c r="R35" s="114" t="s">
        <v>97</v>
      </c>
      <c r="S35" s="92"/>
      <c r="T35" s="92"/>
      <c r="U35" s="92"/>
      <c r="V35" s="92"/>
      <c r="W35" s="93"/>
    </row>
    <row r="36" spans="2:23" ht="15" customHeight="1" thickBot="1">
      <c r="B36" s="111"/>
      <c r="C36" s="113"/>
      <c r="D36" s="115" t="s">
        <v>90</v>
      </c>
      <c r="E36" s="116"/>
      <c r="F36" s="116"/>
      <c r="G36" s="116"/>
      <c r="H36" s="116"/>
      <c r="I36" s="117"/>
      <c r="J36" s="116" t="s">
        <v>83</v>
      </c>
      <c r="K36" s="116"/>
      <c r="L36" s="117"/>
      <c r="P36" s="111"/>
      <c r="Q36" s="113"/>
      <c r="R36" s="115" t="s">
        <v>94</v>
      </c>
      <c r="S36" s="116"/>
      <c r="T36" s="116"/>
      <c r="U36" s="116"/>
      <c r="V36" s="116"/>
      <c r="W36" s="117"/>
    </row>
    <row r="37" spans="2:23" ht="15" customHeight="1">
      <c r="B37" s="111"/>
      <c r="C37" s="113"/>
      <c r="D37" s="84">
        <v>2023</v>
      </c>
      <c r="E37" s="85"/>
      <c r="F37" s="84">
        <v>2022</v>
      </c>
      <c r="G37" s="85"/>
      <c r="H37" s="100" t="s">
        <v>21</v>
      </c>
      <c r="I37" s="100" t="s">
        <v>48</v>
      </c>
      <c r="J37" s="100">
        <v>2022</v>
      </c>
      <c r="K37" s="100" t="s">
        <v>91</v>
      </c>
      <c r="L37" s="100" t="s">
        <v>98</v>
      </c>
      <c r="P37" s="111"/>
      <c r="Q37" s="113"/>
      <c r="R37" s="84">
        <v>2023</v>
      </c>
      <c r="S37" s="85"/>
      <c r="T37" s="84">
        <v>2022</v>
      </c>
      <c r="U37" s="85"/>
      <c r="V37" s="100" t="s">
        <v>21</v>
      </c>
      <c r="W37" s="100" t="s">
        <v>66</v>
      </c>
    </row>
    <row r="38" spans="2:23" ht="14.4" customHeight="1" thickBot="1">
      <c r="B38" s="102" t="s">
        <v>22</v>
      </c>
      <c r="C38" s="104" t="s">
        <v>47</v>
      </c>
      <c r="D38" s="86"/>
      <c r="E38" s="87"/>
      <c r="F38" s="86"/>
      <c r="G38" s="87"/>
      <c r="H38" s="101"/>
      <c r="I38" s="101"/>
      <c r="J38" s="101"/>
      <c r="K38" s="101"/>
      <c r="L38" s="101"/>
      <c r="P38" s="102" t="s">
        <v>22</v>
      </c>
      <c r="Q38" s="104" t="s">
        <v>47</v>
      </c>
      <c r="R38" s="86"/>
      <c r="S38" s="87"/>
      <c r="T38" s="86"/>
      <c r="U38" s="87"/>
      <c r="V38" s="101"/>
      <c r="W38" s="101"/>
    </row>
    <row r="39" spans="2:23" ht="15" customHeight="1">
      <c r="B39" s="102"/>
      <c r="C39" s="104"/>
      <c r="D39" s="4" t="s">
        <v>24</v>
      </c>
      <c r="E39" s="5" t="s">
        <v>2</v>
      </c>
      <c r="F39" s="4" t="s">
        <v>24</v>
      </c>
      <c r="G39" s="5" t="s">
        <v>2</v>
      </c>
      <c r="H39" s="106" t="s">
        <v>25</v>
      </c>
      <c r="I39" s="106" t="s">
        <v>49</v>
      </c>
      <c r="J39" s="106" t="s">
        <v>24</v>
      </c>
      <c r="K39" s="106" t="s">
        <v>92</v>
      </c>
      <c r="L39" s="106" t="s">
        <v>99</v>
      </c>
      <c r="P39" s="102"/>
      <c r="Q39" s="104"/>
      <c r="R39" s="4" t="s">
        <v>24</v>
      </c>
      <c r="S39" s="5" t="s">
        <v>2</v>
      </c>
      <c r="T39" s="4" t="s">
        <v>24</v>
      </c>
      <c r="U39" s="5" t="s">
        <v>2</v>
      </c>
      <c r="V39" s="106" t="s">
        <v>25</v>
      </c>
      <c r="W39" s="106" t="s">
        <v>67</v>
      </c>
    </row>
    <row r="40" spans="2:23" ht="14.25" customHeight="1" thickBot="1">
      <c r="B40" s="103"/>
      <c r="C40" s="105"/>
      <c r="D40" s="7" t="s">
        <v>26</v>
      </c>
      <c r="E40" s="8" t="s">
        <v>27</v>
      </c>
      <c r="F40" s="7" t="s">
        <v>26</v>
      </c>
      <c r="G40" s="8" t="s">
        <v>27</v>
      </c>
      <c r="H40" s="107"/>
      <c r="I40" s="107"/>
      <c r="J40" s="107" t="s">
        <v>26</v>
      </c>
      <c r="K40" s="107"/>
      <c r="L40" s="107"/>
      <c r="P40" s="103"/>
      <c r="Q40" s="105"/>
      <c r="R40" s="7" t="s">
        <v>26</v>
      </c>
      <c r="S40" s="8" t="s">
        <v>27</v>
      </c>
      <c r="T40" s="7" t="s">
        <v>26</v>
      </c>
      <c r="U40" s="8" t="s">
        <v>27</v>
      </c>
      <c r="V40" s="107"/>
      <c r="W40" s="107"/>
    </row>
    <row r="41" spans="2:23" ht="14.4" thickBot="1">
      <c r="B41" s="10">
        <v>1</v>
      </c>
      <c r="C41" s="11" t="s">
        <v>50</v>
      </c>
      <c r="D41" s="12">
        <v>957</v>
      </c>
      <c r="E41" s="13">
        <v>0.15857497928748965</v>
      </c>
      <c r="F41" s="12">
        <v>931</v>
      </c>
      <c r="G41" s="13">
        <v>0.16853729181752353</v>
      </c>
      <c r="H41" s="14">
        <v>2.7926960257787403E-2</v>
      </c>
      <c r="I41" s="32">
        <v>0</v>
      </c>
      <c r="J41" s="12">
        <v>792</v>
      </c>
      <c r="K41" s="14">
        <v>0.20833333333333326</v>
      </c>
      <c r="L41" s="32">
        <v>0</v>
      </c>
      <c r="P41" s="10">
        <v>1</v>
      </c>
      <c r="Q41" s="11" t="s">
        <v>50</v>
      </c>
      <c r="R41" s="12">
        <v>5358</v>
      </c>
      <c r="S41" s="13">
        <v>0.169868746433327</v>
      </c>
      <c r="T41" s="12">
        <v>5782</v>
      </c>
      <c r="U41" s="13">
        <v>0.18314855875831484</v>
      </c>
      <c r="V41" s="14">
        <v>-7.3331027326184683E-2</v>
      </c>
      <c r="W41" s="32">
        <v>0</v>
      </c>
    </row>
    <row r="42" spans="2:23" ht="14.4" thickBot="1">
      <c r="B42" s="15">
        <v>2</v>
      </c>
      <c r="C42" s="16" t="s">
        <v>68</v>
      </c>
      <c r="D42" s="17">
        <v>635</v>
      </c>
      <c r="E42" s="18">
        <v>0.10521955260977631</v>
      </c>
      <c r="F42" s="17">
        <v>150</v>
      </c>
      <c r="G42" s="18">
        <v>2.7154236060825489E-2</v>
      </c>
      <c r="H42" s="19">
        <v>3.2333333333333334</v>
      </c>
      <c r="I42" s="33">
        <v>8</v>
      </c>
      <c r="J42" s="17">
        <v>398</v>
      </c>
      <c r="K42" s="19">
        <v>0.59547738693467345</v>
      </c>
      <c r="L42" s="33">
        <v>2</v>
      </c>
      <c r="P42" s="15">
        <v>2</v>
      </c>
      <c r="Q42" s="16" t="s">
        <v>51</v>
      </c>
      <c r="R42" s="17">
        <v>2629</v>
      </c>
      <c r="S42" s="18">
        <v>8.3349185213366303E-2</v>
      </c>
      <c r="T42" s="17">
        <v>3807</v>
      </c>
      <c r="U42" s="18">
        <v>0.12058916693063035</v>
      </c>
      <c r="V42" s="19">
        <v>-0.30942999737325982</v>
      </c>
      <c r="W42" s="33">
        <v>0</v>
      </c>
    </row>
    <row r="43" spans="2:23" ht="14.4" thickBot="1">
      <c r="B43" s="10">
        <v>3</v>
      </c>
      <c r="C43" s="11" t="s">
        <v>51</v>
      </c>
      <c r="D43" s="12">
        <v>620</v>
      </c>
      <c r="E43" s="13">
        <v>0.10273405136702568</v>
      </c>
      <c r="F43" s="12">
        <v>607</v>
      </c>
      <c r="G43" s="13">
        <v>0.10988414192614047</v>
      </c>
      <c r="H43" s="14">
        <v>2.1416803953871577E-2</v>
      </c>
      <c r="I43" s="32">
        <v>-1</v>
      </c>
      <c r="J43" s="12">
        <v>481</v>
      </c>
      <c r="K43" s="14">
        <v>0.28898128898128905</v>
      </c>
      <c r="L43" s="32">
        <v>0</v>
      </c>
      <c r="P43" s="10">
        <v>3</v>
      </c>
      <c r="Q43" s="11" t="s">
        <v>68</v>
      </c>
      <c r="R43" s="12">
        <v>2485</v>
      </c>
      <c r="S43" s="13">
        <v>7.878384376387039E-2</v>
      </c>
      <c r="T43" s="12">
        <v>1073</v>
      </c>
      <c r="U43" s="13">
        <v>3.3987963256255936E-2</v>
      </c>
      <c r="V43" s="14">
        <v>1.315936626281454</v>
      </c>
      <c r="W43" s="32">
        <v>3</v>
      </c>
    </row>
    <row r="44" spans="2:23" ht="14.4" thickBot="1">
      <c r="B44" s="15">
        <v>4</v>
      </c>
      <c r="C44" s="16" t="s">
        <v>59</v>
      </c>
      <c r="D44" s="17">
        <v>453</v>
      </c>
      <c r="E44" s="18">
        <v>7.5062137531068759E-2</v>
      </c>
      <c r="F44" s="17">
        <v>116</v>
      </c>
      <c r="G44" s="18">
        <v>2.0999275887038378E-2</v>
      </c>
      <c r="H44" s="19">
        <v>2.9051724137931036</v>
      </c>
      <c r="I44" s="33">
        <v>7</v>
      </c>
      <c r="J44" s="17">
        <v>267</v>
      </c>
      <c r="K44" s="19">
        <v>0.69662921348314599</v>
      </c>
      <c r="L44" s="33">
        <v>2</v>
      </c>
      <c r="P44" s="15">
        <v>4</v>
      </c>
      <c r="Q44" s="16" t="s">
        <v>56</v>
      </c>
      <c r="R44" s="17">
        <v>2176</v>
      </c>
      <c r="S44" s="18">
        <v>6.8987381903493752E-2</v>
      </c>
      <c r="T44" s="17">
        <v>1988</v>
      </c>
      <c r="U44" s="18">
        <v>6.2971175166297119E-2</v>
      </c>
      <c r="V44" s="19">
        <v>9.456740442655942E-2</v>
      </c>
      <c r="W44" s="33">
        <v>-1</v>
      </c>
    </row>
    <row r="45" spans="2:23" ht="14.4" thickBot="1">
      <c r="B45" s="10">
        <v>5</v>
      </c>
      <c r="C45" s="11" t="s">
        <v>56</v>
      </c>
      <c r="D45" s="12">
        <v>413</v>
      </c>
      <c r="E45" s="13">
        <v>6.8434134217067108E-2</v>
      </c>
      <c r="F45" s="12">
        <v>397</v>
      </c>
      <c r="G45" s="13">
        <v>7.1868211440984792E-2</v>
      </c>
      <c r="H45" s="14">
        <v>4.0302267002518821E-2</v>
      </c>
      <c r="I45" s="32">
        <v>-1</v>
      </c>
      <c r="J45" s="12">
        <v>362</v>
      </c>
      <c r="K45" s="14">
        <v>0.1408839779005524</v>
      </c>
      <c r="L45" s="32">
        <v>0</v>
      </c>
      <c r="P45" s="10">
        <v>5</v>
      </c>
      <c r="Q45" s="11" t="s">
        <v>52</v>
      </c>
      <c r="R45" s="12">
        <v>2000</v>
      </c>
      <c r="S45" s="13">
        <v>6.3407520131887649E-2</v>
      </c>
      <c r="T45" s="12">
        <v>1613</v>
      </c>
      <c r="U45" s="13">
        <v>5.1092809629394997E-2</v>
      </c>
      <c r="V45" s="14">
        <v>0.23992560446373212</v>
      </c>
      <c r="W45" s="32">
        <v>-1</v>
      </c>
    </row>
    <row r="46" spans="2:23" ht="14.4" thickBot="1">
      <c r="B46" s="15">
        <v>6</v>
      </c>
      <c r="C46" s="16" t="s">
        <v>52</v>
      </c>
      <c r="D46" s="17">
        <v>321</v>
      </c>
      <c r="E46" s="18">
        <v>5.3189726594863297E-2</v>
      </c>
      <c r="F46" s="17">
        <v>537</v>
      </c>
      <c r="G46" s="18">
        <v>9.7212165097755251E-2</v>
      </c>
      <c r="H46" s="19">
        <v>-0.4022346368715084</v>
      </c>
      <c r="I46" s="33">
        <v>-3</v>
      </c>
      <c r="J46" s="17">
        <v>567</v>
      </c>
      <c r="K46" s="19">
        <v>-0.43386243386243384</v>
      </c>
      <c r="L46" s="33">
        <v>-4</v>
      </c>
      <c r="P46" s="15">
        <v>6</v>
      </c>
      <c r="Q46" s="16" t="s">
        <v>59</v>
      </c>
      <c r="R46" s="17">
        <v>1753</v>
      </c>
      <c r="S46" s="18">
        <v>5.5576691395599516E-2</v>
      </c>
      <c r="T46" s="17">
        <v>1014</v>
      </c>
      <c r="U46" s="18">
        <v>3.2119100411783341E-2</v>
      </c>
      <c r="V46" s="19">
        <v>0.72879684418145962</v>
      </c>
      <c r="W46" s="33">
        <v>2</v>
      </c>
    </row>
    <row r="47" spans="2:23" ht="14.4" thickBot="1">
      <c r="B47" s="10">
        <v>7</v>
      </c>
      <c r="C47" s="11" t="s">
        <v>70</v>
      </c>
      <c r="D47" s="12">
        <v>212</v>
      </c>
      <c r="E47" s="13">
        <v>3.5128417564208779E-2</v>
      </c>
      <c r="F47" s="12">
        <v>158</v>
      </c>
      <c r="G47" s="13">
        <v>2.8602461984069516E-2</v>
      </c>
      <c r="H47" s="14">
        <v>0.34177215189873422</v>
      </c>
      <c r="I47" s="32">
        <v>1</v>
      </c>
      <c r="J47" s="12">
        <v>202</v>
      </c>
      <c r="K47" s="14">
        <v>4.9504950495049549E-2</v>
      </c>
      <c r="L47" s="32">
        <v>1</v>
      </c>
      <c r="P47" s="10">
        <v>7</v>
      </c>
      <c r="Q47" s="11" t="s">
        <v>70</v>
      </c>
      <c r="R47" s="12">
        <v>1049</v>
      </c>
      <c r="S47" s="13">
        <v>3.3257244309175066E-2</v>
      </c>
      <c r="T47" s="12">
        <v>805</v>
      </c>
      <c r="U47" s="13">
        <v>2.5498891352549888E-2</v>
      </c>
      <c r="V47" s="14">
        <v>0.3031055900621118</v>
      </c>
      <c r="W47" s="32">
        <v>6</v>
      </c>
    </row>
    <row r="48" spans="2:23" ht="14.4" thickBot="1">
      <c r="B48" s="15">
        <v>8</v>
      </c>
      <c r="C48" s="16" t="s">
        <v>85</v>
      </c>
      <c r="D48" s="17">
        <v>186</v>
      </c>
      <c r="E48" s="18">
        <v>3.0820215410107706E-2</v>
      </c>
      <c r="F48" s="17">
        <v>151</v>
      </c>
      <c r="G48" s="18">
        <v>2.7335264301230993E-2</v>
      </c>
      <c r="H48" s="19">
        <v>0.23178807947019875</v>
      </c>
      <c r="I48" s="33">
        <v>1</v>
      </c>
      <c r="J48" s="17">
        <v>203</v>
      </c>
      <c r="K48" s="19">
        <v>-8.3743842364532028E-2</v>
      </c>
      <c r="L48" s="33">
        <v>-1</v>
      </c>
      <c r="P48" s="15">
        <v>8</v>
      </c>
      <c r="Q48" s="16" t="s">
        <v>69</v>
      </c>
      <c r="R48" s="17">
        <v>891</v>
      </c>
      <c r="S48" s="18">
        <v>2.8248050218755944E-2</v>
      </c>
      <c r="T48" s="17">
        <v>1041</v>
      </c>
      <c r="U48" s="18">
        <v>3.2974342730440288E-2</v>
      </c>
      <c r="V48" s="19">
        <v>-0.14409221902017288</v>
      </c>
      <c r="W48" s="33">
        <v>-1</v>
      </c>
    </row>
    <row r="49" spans="2:23" ht="14.4" thickBot="1">
      <c r="B49" s="10">
        <v>9</v>
      </c>
      <c r="C49" s="11" t="s">
        <v>69</v>
      </c>
      <c r="D49" s="12">
        <v>168</v>
      </c>
      <c r="E49" s="13">
        <v>2.7837613918806958E-2</v>
      </c>
      <c r="F49" s="12">
        <v>272</v>
      </c>
      <c r="G49" s="13">
        <v>4.9239681390296886E-2</v>
      </c>
      <c r="H49" s="14">
        <v>-0.38235294117647056</v>
      </c>
      <c r="I49" s="32">
        <v>-3</v>
      </c>
      <c r="J49" s="12">
        <v>180</v>
      </c>
      <c r="K49" s="14">
        <v>-6.6666666666666652E-2</v>
      </c>
      <c r="L49" s="32">
        <v>0</v>
      </c>
      <c r="P49" s="10">
        <v>9</v>
      </c>
      <c r="Q49" s="11" t="s">
        <v>85</v>
      </c>
      <c r="R49" s="12">
        <v>863</v>
      </c>
      <c r="S49" s="13">
        <v>2.7360344936909517E-2</v>
      </c>
      <c r="T49" s="12">
        <v>1109</v>
      </c>
      <c r="U49" s="13">
        <v>3.5128286347798542E-2</v>
      </c>
      <c r="V49" s="14">
        <v>-0.22182146077547338</v>
      </c>
      <c r="W49" s="32">
        <v>-4</v>
      </c>
    </row>
    <row r="50" spans="2:23" ht="14.4" thickBot="1">
      <c r="B50" s="15">
        <v>10</v>
      </c>
      <c r="C50" s="16" t="s">
        <v>100</v>
      </c>
      <c r="D50" s="17">
        <v>154</v>
      </c>
      <c r="E50" s="18">
        <v>2.551781275890638E-2</v>
      </c>
      <c r="F50" s="17">
        <v>44</v>
      </c>
      <c r="G50" s="18">
        <v>7.965242577842143E-3</v>
      </c>
      <c r="H50" s="19">
        <v>2.5</v>
      </c>
      <c r="I50" s="33">
        <v>17</v>
      </c>
      <c r="J50" s="17">
        <v>134</v>
      </c>
      <c r="K50" s="19">
        <v>0.14925373134328357</v>
      </c>
      <c r="L50" s="33">
        <v>2</v>
      </c>
      <c r="P50" s="15">
        <v>10</v>
      </c>
      <c r="Q50" s="16" t="s">
        <v>73</v>
      </c>
      <c r="R50" s="17">
        <v>857</v>
      </c>
      <c r="S50" s="18">
        <v>2.7170122376513856E-2</v>
      </c>
      <c r="T50" s="17">
        <v>743</v>
      </c>
      <c r="U50" s="18">
        <v>2.3535001583782071E-2</v>
      </c>
      <c r="V50" s="19">
        <v>0.15343203230148039</v>
      </c>
      <c r="W50" s="33">
        <v>5</v>
      </c>
    </row>
    <row r="51" spans="2:23" ht="14.4" thickBot="1">
      <c r="B51" s="98" t="s">
        <v>53</v>
      </c>
      <c r="C51" s="99"/>
      <c r="D51" s="21">
        <f>SUM(D41:D50)</f>
        <v>4119</v>
      </c>
      <c r="E51" s="22">
        <f>D51/D53</f>
        <v>0.6825186412593206</v>
      </c>
      <c r="F51" s="21">
        <f>SUM(F41:F50)</f>
        <v>3363</v>
      </c>
      <c r="G51" s="22">
        <f>F51/F53</f>
        <v>0.60879797248370748</v>
      </c>
      <c r="H51" s="23">
        <f>D51/F51-1</f>
        <v>0.22479928635147184</v>
      </c>
      <c r="I51" s="34"/>
      <c r="J51" s="21">
        <f>SUM(J41:J50)</f>
        <v>3586</v>
      </c>
      <c r="K51" s="22">
        <f>D51/J51-1</f>
        <v>0.14863357501394314</v>
      </c>
      <c r="L51" s="21"/>
      <c r="P51" s="98" t="s">
        <v>53</v>
      </c>
      <c r="Q51" s="99"/>
      <c r="R51" s="21">
        <f>SUM(R41:R50)</f>
        <v>20061</v>
      </c>
      <c r="S51" s="22">
        <f>R51/R53</f>
        <v>0.63600913068289899</v>
      </c>
      <c r="T51" s="21">
        <f>SUM(T41:T50)</f>
        <v>18975</v>
      </c>
      <c r="U51" s="22">
        <f>T51/T53</f>
        <v>0.60104529616724733</v>
      </c>
      <c r="V51" s="23">
        <f>R51/T51-1</f>
        <v>5.7233201581027737E-2</v>
      </c>
      <c r="W51" s="34"/>
    </row>
    <row r="52" spans="2:23" ht="14.4" thickBot="1">
      <c r="B52" s="98" t="s">
        <v>28</v>
      </c>
      <c r="C52" s="99"/>
      <c r="D52" s="21">
        <f>D53-D51</f>
        <v>1916</v>
      </c>
      <c r="E52" s="22">
        <f>D52/D53</f>
        <v>0.3174813587406794</v>
      </c>
      <c r="F52" s="21">
        <f>F53-F51</f>
        <v>2161</v>
      </c>
      <c r="G52" s="22">
        <f>F52/F53</f>
        <v>0.39120202751629252</v>
      </c>
      <c r="H52" s="23">
        <f>D52/F52-1</f>
        <v>-0.11337343822304491</v>
      </c>
      <c r="I52" s="35"/>
      <c r="J52" s="21">
        <f>J53-SUM(J41:J50)</f>
        <v>1952</v>
      </c>
      <c r="K52" s="23">
        <f>D52/J52-1</f>
        <v>-1.8442622950819665E-2</v>
      </c>
      <c r="L52" s="36"/>
      <c r="P52" s="98" t="s">
        <v>28</v>
      </c>
      <c r="Q52" s="99"/>
      <c r="R52" s="21">
        <f>R53-R51</f>
        <v>11481</v>
      </c>
      <c r="S52" s="22">
        <f>R52/R53</f>
        <v>0.36399086931710101</v>
      </c>
      <c r="T52" s="21">
        <f>T53-T51</f>
        <v>12595</v>
      </c>
      <c r="U52" s="22">
        <f>T52/T53</f>
        <v>0.39895470383275261</v>
      </c>
      <c r="V52" s="23">
        <f>R52/T52-1</f>
        <v>-8.8447796744740015E-2</v>
      </c>
      <c r="W52" s="35"/>
    </row>
    <row r="53" spans="2:23" ht="14.4" thickBot="1">
      <c r="B53" s="96" t="s">
        <v>54</v>
      </c>
      <c r="C53" s="97"/>
      <c r="D53" s="24">
        <v>6035</v>
      </c>
      <c r="E53" s="25">
        <v>1</v>
      </c>
      <c r="F53" s="24">
        <v>5524</v>
      </c>
      <c r="G53" s="25">
        <v>1</v>
      </c>
      <c r="H53" s="26">
        <v>9.2505430847212189E-2</v>
      </c>
      <c r="I53" s="37"/>
      <c r="J53" s="24">
        <v>5538</v>
      </c>
      <c r="K53" s="26">
        <v>8.9743589743589647E-2</v>
      </c>
      <c r="L53" s="24"/>
      <c r="P53" s="96" t="s">
        <v>54</v>
      </c>
      <c r="Q53" s="97"/>
      <c r="R53" s="24">
        <v>31542</v>
      </c>
      <c r="S53" s="25">
        <v>1</v>
      </c>
      <c r="T53" s="24">
        <v>31570</v>
      </c>
      <c r="U53" s="25">
        <v>1</v>
      </c>
      <c r="V53" s="26">
        <v>-8.869179600886623E-4</v>
      </c>
      <c r="W53" s="37"/>
    </row>
    <row r="54" spans="2:23">
      <c r="B54" s="38" t="s">
        <v>60</v>
      </c>
      <c r="P54" s="38" t="s">
        <v>60</v>
      </c>
    </row>
    <row r="55" spans="2:23">
      <c r="B55" s="39" t="s">
        <v>61</v>
      </c>
      <c r="P55" s="39" t="s">
        <v>61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J11:J25 O11:O25 H11:H25">
    <cfRule type="cellIs" dxfId="33" priority="28" operator="lessThan">
      <formula>0</formula>
    </cfRule>
  </conditionalFormatting>
  <conditionalFormatting sqref="L11:L25 N11:O25 D11:E25 G11:J25">
    <cfRule type="cellIs" dxfId="32" priority="27" operator="equal">
      <formula>0</formula>
    </cfRule>
  </conditionalFormatting>
  <conditionalFormatting sqref="F11:F25">
    <cfRule type="cellIs" dxfId="31" priority="26" operator="equal">
      <formula>0</formula>
    </cfRule>
  </conditionalFormatting>
  <conditionalFormatting sqref="K11:K25">
    <cfRule type="cellIs" dxfId="30" priority="25" operator="equal">
      <formula>0</formula>
    </cfRule>
  </conditionalFormatting>
  <conditionalFormatting sqref="M11:M25">
    <cfRule type="cellIs" dxfId="29" priority="24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2023-07-06T05:39:40Z</dcterms:modified>
</cp:coreProperties>
</file>